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85" windowWidth="14805" windowHeight="7830"/>
  </bookViews>
  <sheets>
    <sheet name="2020" sheetId="2" r:id="rId1"/>
  </sheets>
  <calcPr calcId="162913"/>
</workbook>
</file>

<file path=xl/calcChain.xml><?xml version="1.0" encoding="utf-8"?>
<calcChain xmlns="http://schemas.openxmlformats.org/spreadsheetml/2006/main">
  <c r="R12" i="2" l="1"/>
  <c r="E14" i="2" l="1"/>
  <c r="R7" i="2"/>
  <c r="R6" i="2"/>
  <c r="T17" i="2" l="1"/>
  <c r="S17" i="2"/>
  <c r="R17" i="2"/>
  <c r="N17" i="2"/>
  <c r="K17" i="2"/>
  <c r="H17" i="2"/>
  <c r="E17" i="2"/>
  <c r="T16" i="2"/>
  <c r="S16" i="2"/>
  <c r="R16" i="2"/>
  <c r="T15" i="2"/>
  <c r="S15" i="2"/>
  <c r="R15" i="2"/>
  <c r="T14" i="2"/>
  <c r="P14" i="2"/>
  <c r="O14" i="2"/>
  <c r="S14" i="2"/>
  <c r="T13" i="2"/>
  <c r="S13" i="2"/>
  <c r="R13" i="2"/>
  <c r="N13" i="2"/>
  <c r="K13" i="2"/>
  <c r="H13" i="2"/>
  <c r="E13" i="2"/>
  <c r="T12" i="2"/>
  <c r="S12" i="2"/>
  <c r="N12" i="2"/>
  <c r="K12" i="2"/>
  <c r="H12" i="2"/>
  <c r="E12" i="2"/>
  <c r="T11" i="2"/>
  <c r="S11" i="2"/>
  <c r="R11" i="2"/>
  <c r="N11" i="2"/>
  <c r="K11" i="2"/>
  <c r="H11" i="2"/>
  <c r="E11" i="2"/>
  <c r="T10" i="2"/>
  <c r="S10" i="2"/>
  <c r="R10" i="2"/>
  <c r="T9" i="2"/>
  <c r="S9" i="2"/>
  <c r="R9" i="2"/>
  <c r="T8" i="2"/>
  <c r="P8" i="2"/>
  <c r="O8" i="2"/>
  <c r="S8" i="2"/>
  <c r="R8" i="2"/>
  <c r="T7" i="2"/>
  <c r="S7" i="2"/>
  <c r="N7" i="2"/>
  <c r="K7" i="2"/>
  <c r="H7" i="2"/>
  <c r="E7" i="2"/>
  <c r="T6" i="2"/>
  <c r="S6" i="2"/>
  <c r="N6" i="2"/>
  <c r="K6" i="2"/>
  <c r="H6" i="2"/>
  <c r="E6" i="2"/>
  <c r="R14" i="2" l="1"/>
</calcChain>
</file>

<file path=xl/sharedStrings.xml><?xml version="1.0" encoding="utf-8"?>
<sst xmlns="http://schemas.openxmlformats.org/spreadsheetml/2006/main" count="42" uniqueCount="29">
  <si>
    <t>N</t>
  </si>
  <si>
    <t>Показатель</t>
  </si>
  <si>
    <t>Категория присоединения потребителей услуг по передаче электрической энергии в разбивке по мощности, в динамике по годам</t>
  </si>
  <si>
    <t>Всего</t>
  </si>
  <si>
    <t>до 15 кВт включительно</t>
  </si>
  <si>
    <t>свыше 15 кВт и до 150 кВт включительно</t>
  </si>
  <si>
    <t>свыше 150 кВт и менее 670 кВт</t>
  </si>
  <si>
    <t>не менее 670 кВт</t>
  </si>
  <si>
    <t>объекты по производству электрической энергии</t>
  </si>
  <si>
    <t>N-1</t>
  </si>
  <si>
    <t>N (текущий год)</t>
  </si>
  <si>
    <t>Динамика изменения показателя, %</t>
  </si>
  <si>
    <t>Число заявок на технологическое присоединение, поданных заявителями,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</si>
  <si>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</si>
  <si>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 с нарушением сроков, подтвержденным актами контролирующих организаций и (или) решениями суда, штуки, в том числе:</t>
  </si>
  <si>
    <t>по вине сетевой организации</t>
  </si>
  <si>
    <t>по вине сторонних лиц</t>
  </si>
  <si>
    <t>Средняя продолжительность подготовки и направления проекта договора об осуществлении технологического присоединения к электрическим сетям, дней</t>
  </si>
  <si>
    <t>Число заключенных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</si>
  <si>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</si>
  <si>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по которым произошло нарушение сроков, подтвержденное актами контролирующих организаций и (или) решениями суда, штуки, в том числе:</t>
  </si>
  <si>
    <t>по вине заявителя</t>
  </si>
  <si>
    <t>Средняя продолжительность исполнения договоров об осуществлении технологического присоединения к электрическим сетям, дней</t>
  </si>
  <si>
    <t>3.1</t>
  </si>
  <si>
    <t>3.2</t>
  </si>
  <si>
    <t>7.1</t>
  </si>
  <si>
    <t>7.2</t>
  </si>
  <si>
    <t>Приложение №3</t>
  </si>
  <si>
    <t>2019 без 5 инд.дог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</si>
</sst>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rgb="FF00B05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vertical="center" wrapText="1"/>
    </xf>
    <xf numFmtId="10" fontId="1" fillId="0" borderId="1" xfId="0" applyNumberFormat="1" applyFont="1" applyBorder="1" applyAlignment="1">
      <alignment vertical="center" wrapText="1"/>
    </xf>
    <xf numFmtId="3" fontId="2" fillId="0" borderId="0" xfId="0" applyNumberFormat="1" applyFont="1"/>
    <xf numFmtId="3" fontId="1" fillId="2" borderId="1" xfId="0" applyNumberFormat="1" applyFont="1" applyFill="1" applyBorder="1" applyAlignment="1">
      <alignment vertical="center" wrapText="1"/>
    </xf>
    <xf numFmtId="10" fontId="1" fillId="2" borderId="1" xfId="0" applyNumberFormat="1" applyFont="1" applyFill="1" applyBorder="1" applyAlignment="1">
      <alignment vertical="center" wrapText="1"/>
    </xf>
    <xf numFmtId="3" fontId="1" fillId="0" borderId="1" xfId="0" applyNumberFormat="1" applyFont="1" applyFill="1" applyBorder="1" applyAlignment="1">
      <alignment vertical="center" wrapText="1"/>
    </xf>
    <xf numFmtId="10" fontId="1" fillId="0" borderId="1" xfId="0" applyNumberFormat="1" applyFont="1" applyFill="1" applyBorder="1" applyAlignment="1">
      <alignment vertical="center" wrapText="1"/>
    </xf>
    <xf numFmtId="3" fontId="1" fillId="0" borderId="1" xfId="0" applyNumberFormat="1" applyFont="1" applyFill="1" applyBorder="1" applyAlignment="1">
      <alignment horizontal="right" vertical="center" wrapText="1"/>
    </xf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/>
    <xf numFmtId="0" fontId="3" fillId="0" borderId="2" xfId="0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vertical="center" wrapText="1"/>
    </xf>
    <xf numFmtId="3" fontId="4" fillId="2" borderId="1" xfId="0" applyNumberFormat="1" applyFont="1" applyFill="1" applyBorder="1" applyAlignment="1">
      <alignment horizontal="right" vertical="center" wrapText="1"/>
    </xf>
    <xf numFmtId="3" fontId="4" fillId="2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" fontId="4" fillId="0" borderId="1" xfId="0" quotePrefix="1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16" fontId="4" fillId="2" borderId="1" xfId="0" quotePrefix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7"/>
  <sheetViews>
    <sheetView tabSelected="1" zoomScale="70" zoomScaleNormal="70" workbookViewId="0">
      <pane ySplit="5" topLeftCell="A6" activePane="bottomLeft" state="frozen"/>
      <selection pane="bottomLeft" activeCell="F20" sqref="F20"/>
    </sheetView>
  </sheetViews>
  <sheetFormatPr defaultRowHeight="15" x14ac:dyDescent="0.25"/>
  <cols>
    <col min="2" max="2" width="37.5703125" customWidth="1"/>
    <col min="4" max="4" width="9.140625" style="10"/>
    <col min="7" max="7" width="9.140625" style="10"/>
    <col min="10" max="10" width="9.140625" style="10"/>
    <col min="13" max="13" width="9.140625" style="10"/>
    <col min="19" max="19" width="45.5703125" hidden="1" customWidth="1"/>
    <col min="20" max="22" width="0" hidden="1" customWidth="1"/>
  </cols>
  <sheetData>
    <row r="1" spans="1:21" ht="67.5" customHeight="1" x14ac:dyDescent="0.2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12"/>
      <c r="P1" s="12"/>
      <c r="Q1" s="12"/>
      <c r="R1" s="13" t="s">
        <v>27</v>
      </c>
    </row>
    <row r="2" spans="1:21" x14ac:dyDescent="0.25">
      <c r="A2" s="26" t="s">
        <v>0</v>
      </c>
      <c r="B2" s="26" t="s">
        <v>1</v>
      </c>
      <c r="C2" s="26" t="s">
        <v>2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 t="s">
        <v>3</v>
      </c>
    </row>
    <row r="3" spans="1:21" ht="29.25" customHeight="1" x14ac:dyDescent="0.25">
      <c r="A3" s="26"/>
      <c r="B3" s="26"/>
      <c r="C3" s="26" t="s">
        <v>4</v>
      </c>
      <c r="D3" s="26"/>
      <c r="E3" s="26"/>
      <c r="F3" s="26" t="s">
        <v>5</v>
      </c>
      <c r="G3" s="26"/>
      <c r="H3" s="26"/>
      <c r="I3" s="26" t="s">
        <v>6</v>
      </c>
      <c r="J3" s="26"/>
      <c r="K3" s="26"/>
      <c r="L3" s="26" t="s">
        <v>7</v>
      </c>
      <c r="M3" s="26"/>
      <c r="N3" s="26"/>
      <c r="O3" s="26" t="s">
        <v>8</v>
      </c>
      <c r="P3" s="26"/>
      <c r="Q3" s="26"/>
      <c r="R3" s="26"/>
    </row>
    <row r="4" spans="1:21" ht="63.75" x14ac:dyDescent="0.25">
      <c r="A4" s="26"/>
      <c r="B4" s="26"/>
      <c r="C4" s="14" t="s">
        <v>9</v>
      </c>
      <c r="D4" s="11" t="s">
        <v>10</v>
      </c>
      <c r="E4" s="14" t="s">
        <v>11</v>
      </c>
      <c r="F4" s="14" t="s">
        <v>9</v>
      </c>
      <c r="G4" s="11" t="s">
        <v>10</v>
      </c>
      <c r="H4" s="14" t="s">
        <v>11</v>
      </c>
      <c r="I4" s="14" t="s">
        <v>9</v>
      </c>
      <c r="J4" s="11" t="s">
        <v>10</v>
      </c>
      <c r="K4" s="14" t="s">
        <v>11</v>
      </c>
      <c r="L4" s="14" t="s">
        <v>9</v>
      </c>
      <c r="M4" s="11" t="s">
        <v>10</v>
      </c>
      <c r="N4" s="14" t="s">
        <v>11</v>
      </c>
      <c r="O4" s="14" t="s">
        <v>9</v>
      </c>
      <c r="P4" s="14" t="s">
        <v>10</v>
      </c>
      <c r="Q4" s="14" t="s">
        <v>11</v>
      </c>
      <c r="R4" s="1"/>
    </row>
    <row r="5" spans="1:21" x14ac:dyDescent="0.25">
      <c r="A5" s="14">
        <v>1</v>
      </c>
      <c r="B5" s="14">
        <v>2</v>
      </c>
      <c r="C5" s="14">
        <v>3</v>
      </c>
      <c r="D5" s="11">
        <v>4</v>
      </c>
      <c r="E5" s="14">
        <v>5</v>
      </c>
      <c r="F5" s="14">
        <v>6</v>
      </c>
      <c r="G5" s="11">
        <v>7</v>
      </c>
      <c r="H5" s="14">
        <v>8</v>
      </c>
      <c r="I5" s="14">
        <v>9</v>
      </c>
      <c r="J5" s="11">
        <v>10</v>
      </c>
      <c r="K5" s="14">
        <v>11</v>
      </c>
      <c r="L5" s="14">
        <v>12</v>
      </c>
      <c r="M5" s="11">
        <v>13</v>
      </c>
      <c r="N5" s="14">
        <v>14</v>
      </c>
      <c r="O5" s="14">
        <v>15</v>
      </c>
      <c r="P5" s="14">
        <v>16</v>
      </c>
      <c r="Q5" s="14">
        <v>17</v>
      </c>
      <c r="R5" s="14">
        <v>18</v>
      </c>
    </row>
    <row r="6" spans="1:21" ht="38.25" x14ac:dyDescent="0.25">
      <c r="A6" s="14">
        <v>1</v>
      </c>
      <c r="B6" s="1" t="s">
        <v>12</v>
      </c>
      <c r="C6" s="7">
        <v>8634</v>
      </c>
      <c r="D6" s="7">
        <v>11080</v>
      </c>
      <c r="E6" s="3">
        <f>(D6-C6)/C6</f>
        <v>0.28329858698170024</v>
      </c>
      <c r="F6" s="7">
        <v>1200</v>
      </c>
      <c r="G6" s="7">
        <v>1310</v>
      </c>
      <c r="H6" s="3">
        <f>(G6-F6)/F6</f>
        <v>9.166666666666666E-2</v>
      </c>
      <c r="I6" s="7">
        <v>356</v>
      </c>
      <c r="J6" s="7">
        <v>372</v>
      </c>
      <c r="K6" s="3">
        <f>(J6-I6)/I6</f>
        <v>4.49438202247191E-2</v>
      </c>
      <c r="L6" s="7">
        <v>223</v>
      </c>
      <c r="M6" s="7">
        <v>177</v>
      </c>
      <c r="N6" s="3">
        <f>(M6-L6)/L6</f>
        <v>-0.20627802690582961</v>
      </c>
      <c r="O6" s="5">
        <v>0</v>
      </c>
      <c r="P6" s="5">
        <v>0</v>
      </c>
      <c r="Q6" s="3">
        <v>0</v>
      </c>
      <c r="R6" s="2">
        <f>SUM(C6,D6,F6,G6,I6,J6,L6,M6,O6,P6)</f>
        <v>23352</v>
      </c>
      <c r="S6" s="4">
        <f>SUM(C6,F6,I6,L6,O6)</f>
        <v>10413</v>
      </c>
      <c r="T6" s="4">
        <f>SUM(D6,G6,J6,M6,P6)</f>
        <v>12939</v>
      </c>
    </row>
    <row r="7" spans="1:21" ht="63.75" x14ac:dyDescent="0.25">
      <c r="A7" s="14">
        <v>2</v>
      </c>
      <c r="B7" s="1" t="s">
        <v>13</v>
      </c>
      <c r="C7" s="7">
        <v>7987</v>
      </c>
      <c r="D7" s="7">
        <v>9772</v>
      </c>
      <c r="E7" s="3">
        <f t="shared" ref="E7:E17" si="0">(D7-C7)/C7</f>
        <v>0.22348816827344434</v>
      </c>
      <c r="F7" s="7">
        <v>980</v>
      </c>
      <c r="G7" s="7">
        <v>1057</v>
      </c>
      <c r="H7" s="3">
        <f t="shared" ref="H7:H17" si="1">(G7-F7)/F7</f>
        <v>7.857142857142857E-2</v>
      </c>
      <c r="I7" s="7">
        <v>210</v>
      </c>
      <c r="J7" s="7">
        <v>281</v>
      </c>
      <c r="K7" s="3">
        <f t="shared" ref="K7:K17" si="2">(J7-I7)/I7</f>
        <v>0.33809523809523812</v>
      </c>
      <c r="L7" s="7">
        <v>100</v>
      </c>
      <c r="M7" s="7">
        <v>132</v>
      </c>
      <c r="N7" s="3">
        <f t="shared" ref="N7:N17" si="3">(M7-L7)/L7</f>
        <v>0.32</v>
      </c>
      <c r="O7" s="5">
        <v>0</v>
      </c>
      <c r="P7" s="5">
        <v>0</v>
      </c>
      <c r="Q7" s="3">
        <v>0</v>
      </c>
      <c r="R7" s="2">
        <f>SUM(C7,D7,F7,G7,I7,J7,L7,M7,O7,P7)</f>
        <v>20519</v>
      </c>
      <c r="S7" s="4">
        <f t="shared" ref="S7:T17" si="4">SUM(C7,F7,I7,L7,O7)</f>
        <v>9277</v>
      </c>
      <c r="T7" s="4">
        <f>SUM(D7,G7,J7,M7,P7)</f>
        <v>11242</v>
      </c>
    </row>
    <row r="8" spans="1:21" ht="102" x14ac:dyDescent="0.25">
      <c r="A8" s="21">
        <v>3</v>
      </c>
      <c r="B8" s="22" t="s">
        <v>14</v>
      </c>
      <c r="C8" s="17">
        <v>0</v>
      </c>
      <c r="D8" s="17">
        <v>0</v>
      </c>
      <c r="E8" s="15"/>
      <c r="F8" s="17">
        <v>0</v>
      </c>
      <c r="G8" s="17">
        <v>0</v>
      </c>
      <c r="H8" s="15"/>
      <c r="I8" s="17">
        <v>0</v>
      </c>
      <c r="J8" s="17">
        <v>0</v>
      </c>
      <c r="K8" s="15"/>
      <c r="L8" s="17">
        <v>0</v>
      </c>
      <c r="M8" s="17">
        <v>0</v>
      </c>
      <c r="N8" s="15"/>
      <c r="O8" s="17">
        <f>SUM(O9:O10)</f>
        <v>0</v>
      </c>
      <c r="P8" s="17">
        <f>SUM(P9:P10)</f>
        <v>0</v>
      </c>
      <c r="Q8" s="15"/>
      <c r="R8" s="17">
        <f t="shared" ref="R8:R17" si="5">SUM(C8,D8,F8,G8,I8,J8,L8,M8,O8,P8)</f>
        <v>0</v>
      </c>
      <c r="S8" s="4">
        <f t="shared" si="4"/>
        <v>0</v>
      </c>
      <c r="T8" s="4">
        <f t="shared" si="4"/>
        <v>0</v>
      </c>
    </row>
    <row r="9" spans="1:21" x14ac:dyDescent="0.25">
      <c r="A9" s="23" t="s">
        <v>23</v>
      </c>
      <c r="B9" s="22" t="s">
        <v>15</v>
      </c>
      <c r="C9" s="17">
        <v>0</v>
      </c>
      <c r="D9" s="17">
        <v>0</v>
      </c>
      <c r="E9" s="15"/>
      <c r="F9" s="17">
        <v>0</v>
      </c>
      <c r="G9" s="17">
        <v>0</v>
      </c>
      <c r="H9" s="15"/>
      <c r="I9" s="17">
        <v>0</v>
      </c>
      <c r="J9" s="17">
        <v>0</v>
      </c>
      <c r="K9" s="15"/>
      <c r="L9" s="17">
        <v>0</v>
      </c>
      <c r="M9" s="17"/>
      <c r="N9" s="15"/>
      <c r="O9" s="17">
        <v>0</v>
      </c>
      <c r="P9" s="17">
        <v>0</v>
      </c>
      <c r="Q9" s="15"/>
      <c r="R9" s="17">
        <f t="shared" si="5"/>
        <v>0</v>
      </c>
      <c r="S9" s="4">
        <f t="shared" si="4"/>
        <v>0</v>
      </c>
      <c r="T9" s="4">
        <f t="shared" si="4"/>
        <v>0</v>
      </c>
    </row>
    <row r="10" spans="1:21" x14ac:dyDescent="0.25">
      <c r="A10" s="23" t="s">
        <v>24</v>
      </c>
      <c r="B10" s="22" t="s">
        <v>16</v>
      </c>
      <c r="C10" s="17">
        <v>0</v>
      </c>
      <c r="D10" s="17">
        <v>0</v>
      </c>
      <c r="E10" s="15"/>
      <c r="F10" s="17">
        <v>0</v>
      </c>
      <c r="G10" s="17">
        <v>0</v>
      </c>
      <c r="H10" s="15"/>
      <c r="I10" s="17">
        <v>0</v>
      </c>
      <c r="J10" s="17">
        <v>0</v>
      </c>
      <c r="K10" s="15"/>
      <c r="L10" s="17">
        <v>0</v>
      </c>
      <c r="M10" s="17"/>
      <c r="N10" s="15"/>
      <c r="O10" s="17">
        <v>0</v>
      </c>
      <c r="P10" s="17">
        <v>0</v>
      </c>
      <c r="Q10" s="15"/>
      <c r="R10" s="17">
        <f t="shared" si="5"/>
        <v>0</v>
      </c>
      <c r="S10" s="4">
        <f t="shared" si="4"/>
        <v>0</v>
      </c>
      <c r="T10" s="4">
        <f t="shared" si="4"/>
        <v>0</v>
      </c>
    </row>
    <row r="11" spans="1:21" ht="63.75" x14ac:dyDescent="0.25">
      <c r="A11" s="14">
        <v>4</v>
      </c>
      <c r="B11" s="1" t="s">
        <v>17</v>
      </c>
      <c r="C11" s="7">
        <v>12</v>
      </c>
      <c r="D11" s="7">
        <v>10</v>
      </c>
      <c r="E11" s="6">
        <f t="shared" si="0"/>
        <v>-0.16666666666666666</v>
      </c>
      <c r="F11" s="7">
        <v>13</v>
      </c>
      <c r="G11" s="7">
        <v>11</v>
      </c>
      <c r="H11" s="6">
        <f t="shared" si="1"/>
        <v>-0.15384615384615385</v>
      </c>
      <c r="I11" s="7">
        <v>23</v>
      </c>
      <c r="J11" s="7">
        <v>14</v>
      </c>
      <c r="K11" s="6">
        <f t="shared" si="2"/>
        <v>-0.39130434782608697</v>
      </c>
      <c r="L11" s="7">
        <v>28</v>
      </c>
      <c r="M11" s="7">
        <v>21</v>
      </c>
      <c r="N11" s="6">
        <f t="shared" si="3"/>
        <v>-0.25</v>
      </c>
      <c r="O11" s="5">
        <v>0</v>
      </c>
      <c r="P11" s="5">
        <v>0</v>
      </c>
      <c r="Q11" s="3"/>
      <c r="R11" s="2">
        <f t="shared" si="5"/>
        <v>132</v>
      </c>
      <c r="S11" s="4">
        <f t="shared" si="4"/>
        <v>76</v>
      </c>
      <c r="T11" s="4">
        <f t="shared" si="4"/>
        <v>56</v>
      </c>
    </row>
    <row r="12" spans="1:21" ht="63.75" x14ac:dyDescent="0.25">
      <c r="A12" s="24">
        <v>5</v>
      </c>
      <c r="B12" s="1" t="s">
        <v>18</v>
      </c>
      <c r="C12" s="7">
        <v>7252</v>
      </c>
      <c r="D12" s="7">
        <v>8352</v>
      </c>
      <c r="E12" s="6">
        <f t="shared" si="0"/>
        <v>0.15168229453943741</v>
      </c>
      <c r="F12" s="7">
        <v>841</v>
      </c>
      <c r="G12" s="7">
        <v>768</v>
      </c>
      <c r="H12" s="6">
        <f t="shared" si="1"/>
        <v>-8.680142687277051E-2</v>
      </c>
      <c r="I12" s="7">
        <v>126</v>
      </c>
      <c r="J12" s="7">
        <v>140</v>
      </c>
      <c r="K12" s="6">
        <f t="shared" si="2"/>
        <v>0.1111111111111111</v>
      </c>
      <c r="L12" s="7">
        <v>50</v>
      </c>
      <c r="M12" s="7">
        <v>45</v>
      </c>
      <c r="N12" s="6">
        <f t="shared" si="3"/>
        <v>-0.1</v>
      </c>
      <c r="O12" s="5">
        <v>0</v>
      </c>
      <c r="P12" s="5">
        <v>0</v>
      </c>
      <c r="Q12" s="3"/>
      <c r="R12" s="2">
        <f>SUM(C12,D12,F12,G12,I12,J12,L12,M12,O12,P12)</f>
        <v>17574</v>
      </c>
      <c r="S12" s="4">
        <f>SUM(C12,F12,I12,L12,O12)</f>
        <v>8269</v>
      </c>
      <c r="T12" s="4">
        <f t="shared" si="4"/>
        <v>9305</v>
      </c>
    </row>
    <row r="13" spans="1:21" ht="51" x14ac:dyDescent="0.25">
      <c r="A13" s="14">
        <v>6</v>
      </c>
      <c r="B13" s="1" t="s">
        <v>19</v>
      </c>
      <c r="C13" s="7">
        <v>6374</v>
      </c>
      <c r="D13" s="7">
        <v>5257</v>
      </c>
      <c r="E13" s="8">
        <f t="shared" si="0"/>
        <v>-0.17524317540006276</v>
      </c>
      <c r="F13" s="7">
        <v>563</v>
      </c>
      <c r="G13" s="7">
        <v>1867</v>
      </c>
      <c r="H13" s="8">
        <f t="shared" si="1"/>
        <v>2.3161634103019537</v>
      </c>
      <c r="I13" s="7">
        <v>94</v>
      </c>
      <c r="J13" s="7">
        <v>89</v>
      </c>
      <c r="K13" s="8">
        <f t="shared" si="2"/>
        <v>-5.3191489361702128E-2</v>
      </c>
      <c r="L13" s="7">
        <v>34</v>
      </c>
      <c r="M13" s="7">
        <v>23</v>
      </c>
      <c r="N13" s="8">
        <f t="shared" si="3"/>
        <v>-0.3235294117647059</v>
      </c>
      <c r="O13" s="7">
        <v>0</v>
      </c>
      <c r="P13" s="5">
        <v>0</v>
      </c>
      <c r="Q13" s="3"/>
      <c r="R13" s="2">
        <f t="shared" si="5"/>
        <v>14301</v>
      </c>
      <c r="S13" s="4">
        <f>SUM(C13,F13,I13,L13,O13)</f>
        <v>7065</v>
      </c>
      <c r="T13" s="4">
        <f t="shared" si="4"/>
        <v>7236</v>
      </c>
      <c r="U13" t="s">
        <v>28</v>
      </c>
    </row>
    <row r="14" spans="1:21" ht="89.25" x14ac:dyDescent="0.25">
      <c r="A14" s="18">
        <v>7</v>
      </c>
      <c r="B14" s="19" t="s">
        <v>20</v>
      </c>
      <c r="C14" s="16">
        <v>7</v>
      </c>
      <c r="D14" s="16">
        <v>2</v>
      </c>
      <c r="E14" s="8">
        <f t="shared" si="0"/>
        <v>-0.7142857142857143</v>
      </c>
      <c r="F14" s="16">
        <v>0</v>
      </c>
      <c r="G14" s="16">
        <v>0</v>
      </c>
      <c r="H14" s="8">
        <v>0</v>
      </c>
      <c r="I14" s="16">
        <v>0</v>
      </c>
      <c r="J14" s="16">
        <v>0</v>
      </c>
      <c r="K14" s="15">
        <v>0</v>
      </c>
      <c r="L14" s="16">
        <v>0</v>
      </c>
      <c r="M14" s="16">
        <v>0</v>
      </c>
      <c r="N14" s="15">
        <v>0</v>
      </c>
      <c r="O14" s="16">
        <f>SUM(O15:O16)</f>
        <v>0</v>
      </c>
      <c r="P14" s="9">
        <f>SUM(P15:P16)</f>
        <v>0</v>
      </c>
      <c r="Q14" s="6"/>
      <c r="R14" s="2">
        <f t="shared" si="5"/>
        <v>9</v>
      </c>
      <c r="S14" s="4">
        <f t="shared" si="4"/>
        <v>7</v>
      </c>
      <c r="T14" s="4">
        <f t="shared" si="4"/>
        <v>2</v>
      </c>
    </row>
    <row r="15" spans="1:21" x14ac:dyDescent="0.25">
      <c r="A15" s="20" t="s">
        <v>25</v>
      </c>
      <c r="B15" s="19" t="s">
        <v>15</v>
      </c>
      <c r="C15" s="17">
        <v>7</v>
      </c>
      <c r="D15" s="17">
        <v>2</v>
      </c>
      <c r="E15" s="8"/>
      <c r="F15" s="17">
        <v>0</v>
      </c>
      <c r="G15" s="17">
        <v>0</v>
      </c>
      <c r="H15" s="15"/>
      <c r="I15" s="17">
        <v>0</v>
      </c>
      <c r="J15" s="17">
        <v>0</v>
      </c>
      <c r="K15" s="15"/>
      <c r="L15" s="17">
        <v>0</v>
      </c>
      <c r="M15" s="17">
        <v>0</v>
      </c>
      <c r="N15" s="15"/>
      <c r="O15" s="17">
        <v>0</v>
      </c>
      <c r="P15" s="2">
        <v>0</v>
      </c>
      <c r="Q15" s="3"/>
      <c r="R15" s="2">
        <f t="shared" si="5"/>
        <v>9</v>
      </c>
      <c r="S15" s="4">
        <f t="shared" si="4"/>
        <v>7</v>
      </c>
      <c r="T15" s="4">
        <f t="shared" si="4"/>
        <v>2</v>
      </c>
    </row>
    <row r="16" spans="1:21" x14ac:dyDescent="0.25">
      <c r="A16" s="20" t="s">
        <v>26</v>
      </c>
      <c r="B16" s="19" t="s">
        <v>21</v>
      </c>
      <c r="C16" s="17">
        <v>0</v>
      </c>
      <c r="D16" s="17">
        <v>0</v>
      </c>
      <c r="E16" s="8"/>
      <c r="F16" s="17">
        <v>0</v>
      </c>
      <c r="G16" s="17">
        <v>0</v>
      </c>
      <c r="H16" s="15"/>
      <c r="I16" s="17">
        <v>0</v>
      </c>
      <c r="J16" s="17">
        <v>0</v>
      </c>
      <c r="K16" s="15"/>
      <c r="L16" s="17">
        <v>0</v>
      </c>
      <c r="M16" s="17">
        <v>0</v>
      </c>
      <c r="N16" s="15"/>
      <c r="O16" s="17">
        <v>0</v>
      </c>
      <c r="P16" s="2">
        <v>0</v>
      </c>
      <c r="Q16" s="3"/>
      <c r="R16" s="2">
        <f t="shared" si="5"/>
        <v>0</v>
      </c>
      <c r="S16" s="4">
        <f t="shared" si="4"/>
        <v>0</v>
      </c>
      <c r="T16" s="4">
        <f t="shared" si="4"/>
        <v>0</v>
      </c>
    </row>
    <row r="17" spans="1:20" ht="51" x14ac:dyDescent="0.25">
      <c r="A17" s="18">
        <v>8</v>
      </c>
      <c r="B17" s="19" t="s">
        <v>22</v>
      </c>
      <c r="C17" s="7">
        <v>160</v>
      </c>
      <c r="D17" s="7">
        <v>120</v>
      </c>
      <c r="E17" s="6">
        <f t="shared" si="0"/>
        <v>-0.25</v>
      </c>
      <c r="F17" s="7">
        <v>160</v>
      </c>
      <c r="G17" s="7">
        <v>95</v>
      </c>
      <c r="H17" s="6">
        <f t="shared" si="1"/>
        <v>-0.40625</v>
      </c>
      <c r="I17" s="7">
        <v>360</v>
      </c>
      <c r="J17" s="7">
        <v>186</v>
      </c>
      <c r="K17" s="6">
        <f t="shared" si="2"/>
        <v>-0.48333333333333334</v>
      </c>
      <c r="L17" s="7">
        <v>720</v>
      </c>
      <c r="M17" s="7">
        <v>699</v>
      </c>
      <c r="N17" s="6">
        <f t="shared" si="3"/>
        <v>-2.9166666666666667E-2</v>
      </c>
      <c r="O17" s="5">
        <v>0</v>
      </c>
      <c r="P17" s="5">
        <v>0</v>
      </c>
      <c r="Q17" s="3"/>
      <c r="R17" s="2">
        <f t="shared" si="5"/>
        <v>2500</v>
      </c>
      <c r="S17" s="4">
        <f t="shared" si="4"/>
        <v>1400</v>
      </c>
      <c r="T17" s="4">
        <f t="shared" si="4"/>
        <v>1100</v>
      </c>
    </row>
  </sheetData>
  <mergeCells count="10">
    <mergeCell ref="A1:N1"/>
    <mergeCell ref="A2:A4"/>
    <mergeCell ref="B2:B4"/>
    <mergeCell ref="C2:Q2"/>
    <mergeCell ref="R2:R3"/>
    <mergeCell ref="C3:E3"/>
    <mergeCell ref="F3:H3"/>
    <mergeCell ref="I3:K3"/>
    <mergeCell ref="L3:N3"/>
    <mergeCell ref="O3:Q3"/>
  </mergeCells>
  <pageMargins left="0.7" right="0.7" top="0.75" bottom="0.75" header="0.3" footer="0.3"/>
  <pageSetup paperSize="8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2021-04-30T02:43:29Z</dcterms:modified>
</cp:coreProperties>
</file>