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ИЭСК_ИД\IESK-F-SRTP\служба СРиТП\Технологическое присоединение\Отчетность\Раскрытие информации (Висящев)\2023\"/>
    </mc:Choice>
  </mc:AlternateContent>
  <bookViews>
    <workbookView xWindow="-45" yWindow="0" windowWidth="14685" windowHeight="12825"/>
  </bookViews>
  <sheets>
    <sheet name="ВЭС все ЗЦП" sheetId="3" r:id="rId1"/>
    <sheet name="ЗЭС все ЗЦП" sheetId="5" r:id="rId2"/>
    <sheet name="СЭС все ЗЦП" sheetId="1" r:id="rId3"/>
    <sheet name="ЦЭС все ЗЦП" sheetId="2" r:id="rId4"/>
    <sheet name="ЮЭС все ЗЦП" sheetId="4" r:id="rId5"/>
  </sheets>
  <definedNames>
    <definedName name="_xlnm.Print_Area" localSheetId="2">'СЭС все ЗЦП'!#REF!</definedName>
  </definedNames>
  <calcPr calcId="162913"/>
</workbook>
</file>

<file path=xl/calcChain.xml><?xml version="1.0" encoding="utf-8"?>
<calcChain xmlns="http://schemas.openxmlformats.org/spreadsheetml/2006/main">
  <c r="M42" i="2" l="1"/>
  <c r="M41" i="2"/>
  <c r="M40" i="2"/>
  <c r="L40" i="2"/>
  <c r="I40" i="2"/>
  <c r="G40" i="2"/>
  <c r="P41" i="2" s="1"/>
  <c r="F40" i="2"/>
  <c r="M38" i="2"/>
  <c r="K37" i="2"/>
  <c r="K36" i="2" s="1"/>
  <c r="L36" i="2"/>
  <c r="H36" i="2"/>
  <c r="I36" i="2" s="1"/>
  <c r="G36" i="2"/>
  <c r="P37" i="2" s="1"/>
  <c r="F36" i="2"/>
  <c r="P25" i="2"/>
  <c r="M24" i="2"/>
  <c r="L24" i="2"/>
  <c r="K24" i="2"/>
  <c r="I24" i="2"/>
  <c r="J24" i="2" s="1"/>
  <c r="N25" i="2" s="1"/>
  <c r="G24" i="2"/>
  <c r="F24" i="2"/>
  <c r="R3" i="2"/>
  <c r="Q3" i="2"/>
  <c r="P3" i="2"/>
  <c r="J36" i="2" l="1"/>
  <c r="N37" i="2" s="1"/>
  <c r="Q37" i="2" s="1"/>
  <c r="R37" i="2"/>
  <c r="Q25" i="2"/>
  <c r="R25" i="2"/>
  <c r="O25" i="2"/>
  <c r="M37" i="2"/>
  <c r="M36" i="2" s="1"/>
  <c r="J40" i="2"/>
  <c r="N41" i="2" s="1"/>
  <c r="O37" i="2" l="1"/>
  <c r="Q41" i="2"/>
  <c r="O41" i="2"/>
  <c r="R41" i="2"/>
  <c r="R3" i="3" l="1"/>
  <c r="Q3" i="3"/>
  <c r="P3" i="3"/>
  <c r="R3" i="4" l="1"/>
  <c r="Q3" i="4"/>
  <c r="P3" i="4"/>
  <c r="R3" i="5" l="1"/>
  <c r="Q3" i="5"/>
  <c r="P3" i="5"/>
</calcChain>
</file>

<file path=xl/sharedStrings.xml><?xml version="1.0" encoding="utf-8"?>
<sst xmlns="http://schemas.openxmlformats.org/spreadsheetml/2006/main" count="213" uniqueCount="77">
  <si>
    <t>110кВ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</si>
  <si>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</si>
  <si>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</si>
  <si>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</si>
  <si>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</si>
  <si>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</si>
  <si>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>Т-1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</si>
  <si>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</si>
  <si>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</si>
  <si>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</si>
  <si>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</si>
  <si>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</si>
  <si>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</si>
  <si>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</si>
  <si>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</si>
  <si>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</si>
  <si>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</si>
  <si>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</si>
  <si>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</si>
  <si>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</si>
  <si>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</si>
  <si>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</si>
  <si>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</si>
  <si>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</si>
  <si>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</si>
  <si>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</si>
  <si>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</si>
  <si>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</si>
  <si>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</si>
  <si>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</si>
  <si>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</si>
  <si>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</si>
  <si>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</si>
  <si>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110/10</t>
  </si>
  <si>
    <t>35/10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</si>
  <si>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</si>
  <si>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</si>
  <si>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</si>
  <si>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</si>
  <si>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</si>
  <si>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</si>
  <si>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</si>
  <si>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</si>
  <si>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</si>
  <si>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</si>
  <si>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</si>
  <si>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>Зона обслуживания Восточных электрических сетей</t>
  </si>
  <si>
    <t>Зона обслуживания Западных электрических сетей</t>
  </si>
  <si>
    <t>Зона обслуживания Южных электрических сетей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</si>
  <si>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</si>
  <si>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</si>
  <si>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</si>
  <si>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Мощность по заключенным договорам ТП и(или) АГО</t>
  </si>
  <si>
    <t>Иркутская область, Ангарский район</t>
  </si>
  <si>
    <t>Резерв мощности 
с учетом присоединенных потребителей и заключенных договоров ТП (105%)</t>
  </si>
  <si>
    <t>Все центры питания Западных электрических сетей не имеют резервов свободной мощности</t>
  </si>
  <si>
    <t>Загрузка с учетом реализации ТУ и договоров</t>
  </si>
  <si>
    <t>Примечание</t>
  </si>
  <si>
    <t>МВТ</t>
  </si>
  <si>
    <t>Зона обслуживания Центральных электрических сетей</t>
  </si>
  <si>
    <t>Лесозавод</t>
  </si>
  <si>
    <t>Иркутская область, Усольский р-н,</t>
  </si>
  <si>
    <t>1,5 км по направлению на юго-восток от с. Узкий Луг</t>
  </si>
  <si>
    <t>52.893515</t>
  </si>
  <si>
    <t>103.271507</t>
  </si>
  <si>
    <t>ПС Еловка</t>
  </si>
  <si>
    <t>ПС Мирная</t>
  </si>
  <si>
    <t>Резерв мощности с учётом наличия свободной мощности вышестоящего центра питания</t>
  </si>
  <si>
    <t>Все центры питания Южных электрических сетей не имеют резервов свободной мощности</t>
  </si>
  <si>
    <t>Все центры питания Восточных электрических сетей не имеют резервов свободной мощности</t>
  </si>
  <si>
    <t>Максимальная потребляемая мощность (загрузка) по данным 2021-2022г</t>
  </si>
  <si>
    <t>Максимальная потребляемая мощность (загрузка) по данным 2021г</t>
  </si>
  <si>
    <t>Максимальная потребляемая мощность (загрузка) по данным контрольного замера 2021-2022г</t>
  </si>
  <si>
    <t>Максимальная потребляемая мощность (загрузка) по данным контрольного замера в 2021-2022г</t>
  </si>
  <si>
    <t>Все центры питания Северных электрических сетей не имеют резервов свободной мощности</t>
  </si>
  <si>
    <t>Все центры питания Центральных электрических сетей не имеют резервов свободной мощности</t>
  </si>
  <si>
    <t>Максимальная потребляемая мощность (загрузка) по данным контрольного замера в 2022-2023г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</si>
</sst>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20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20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4" fillId="0" borderId="0"/>
    <xf numFmtId="0" fontId="24" fillId="0" borderId="0"/>
  </cellStyleXfs>
  <cellXfs count="230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8" fillId="0" borderId="12" xfId="0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3" fillId="3" borderId="3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 shrinkToFi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top"/>
    </xf>
    <xf numFmtId="164" fontId="14" fillId="3" borderId="3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 shrinkToFit="1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9" fillId="8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4" fillId="10" borderId="1" xfId="0" applyFont="1" applyFill="1" applyBorder="1" applyAlignment="1">
      <alignment vertical="center"/>
    </xf>
    <xf numFmtId="0" fontId="2" fillId="1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9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 wrapText="1" shrinkToFit="1"/>
    </xf>
    <xf numFmtId="0" fontId="8" fillId="0" borderId="24" xfId="0" applyFont="1" applyBorder="1" applyAlignment="1">
      <alignment vertical="center" wrapText="1" shrinkToFit="1"/>
    </xf>
    <xf numFmtId="49" fontId="2" fillId="0" borderId="21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9" fillId="8" borderId="2" xfId="0" applyFont="1" applyFill="1" applyBorder="1" applyAlignment="1">
      <alignment horizontal="left" vertical="center"/>
    </xf>
    <xf numFmtId="0" fontId="2" fillId="11" borderId="0" xfId="0" applyFont="1" applyFill="1" applyBorder="1" applyAlignment="1">
      <alignment horizontal="center" vertical="center"/>
    </xf>
    <xf numFmtId="164" fontId="14" fillId="11" borderId="0" xfId="0" applyNumberFormat="1" applyFont="1" applyFill="1" applyBorder="1" applyAlignment="1">
      <alignment horizontal="center" vertical="center"/>
    </xf>
    <xf numFmtId="0" fontId="14" fillId="11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0" xfId="0" applyFill="1" applyBorder="1" applyAlignment="1">
      <alignment vertical="center"/>
    </xf>
    <xf numFmtId="0" fontId="9" fillId="11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9" borderId="1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2" fillId="11" borderId="4" xfId="0" applyFont="1" applyFill="1" applyBorder="1" applyAlignment="1">
      <alignment vertical="center"/>
    </xf>
    <xf numFmtId="0" fontId="3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vertical="center"/>
    </xf>
    <xf numFmtId="0" fontId="7" fillId="11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 wrapText="1" shrinkToFit="1"/>
    </xf>
    <xf numFmtId="0" fontId="25" fillId="0" borderId="21" xfId="0" applyFont="1" applyBorder="1" applyAlignment="1">
      <alignment horizontal="center" vertical="center" wrapText="1"/>
    </xf>
    <xf numFmtId="0" fontId="22" fillId="8" borderId="28" xfId="0" applyFont="1" applyFill="1" applyBorder="1" applyAlignment="1">
      <alignment horizontal="center" vertical="center" wrapText="1" shrinkToFit="1"/>
    </xf>
    <xf numFmtId="0" fontId="19" fillId="8" borderId="4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 shrinkToFit="1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 wrapText="1" shrinkToFit="1"/>
    </xf>
    <xf numFmtId="0" fontId="7" fillId="0" borderId="30" xfId="0" applyFont="1" applyBorder="1" applyAlignment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14" fillId="11" borderId="0" xfId="0" applyFont="1" applyFill="1" applyBorder="1" applyAlignment="1">
      <alignment horizontal="left" vertical="center"/>
    </xf>
    <xf numFmtId="0" fontId="27" fillId="0" borderId="0" xfId="0" applyFont="1" applyAlignme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164" fontId="26" fillId="0" borderId="7" xfId="0" applyNumberFormat="1" applyFont="1" applyFill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/>
    </xf>
    <xf numFmtId="164" fontId="26" fillId="0" borderId="14" xfId="0" applyNumberFormat="1" applyFont="1" applyFill="1" applyBorder="1" applyAlignment="1">
      <alignment horizontal="center" vertical="center"/>
    </xf>
    <xf numFmtId="164" fontId="26" fillId="0" borderId="19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4" fontId="26" fillId="0" borderId="18" xfId="0" applyNumberFormat="1" applyFont="1" applyFill="1" applyBorder="1" applyAlignment="1">
      <alignment horizontal="center" vertical="center"/>
    </xf>
    <xf numFmtId="164" fontId="26" fillId="0" borderId="17" xfId="0" applyNumberFormat="1" applyFont="1" applyFill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164" fontId="28" fillId="0" borderId="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0" borderId="14" xfId="0" applyNumberFormat="1" applyFont="1" applyFill="1" applyBorder="1" applyAlignment="1">
      <alignment horizontal="center" vertical="center"/>
    </xf>
    <xf numFmtId="164" fontId="28" fillId="0" borderId="19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0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left"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/>
    </xf>
    <xf numFmtId="0" fontId="22" fillId="8" borderId="26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  <cellStyle name="Обычный 5" xfId="6"/>
    <cellStyle name="Обычный 7" xfId="5"/>
  </cellStyles>
  <dxfs count="27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"/>
  <sheetViews>
    <sheetView tabSelected="1" zoomScale="65" zoomScaleNormal="65" workbookViewId="0">
      <pane ySplit="1" topLeftCell="A2" activePane="bottomLeft" state="frozen"/>
      <selection activeCell="W7" sqref="W7:W9"/>
      <selection pane="bottomLeft" activeCell="C41" sqref="C41"/>
    </sheetView>
  </sheetViews>
  <sheetFormatPr defaultRowHeight="14.25" x14ac:dyDescent="0.25"/>
  <cols>
    <col min="1" max="1" width="28.7109375" style="9" customWidth="1"/>
    <col min="2" max="2" width="11" style="1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24.42578125" style="10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8" width="29.5703125" style="10" customWidth="1"/>
    <col min="19" max="19" width="23.5703125" style="10" customWidth="1"/>
    <col min="20" max="20" width="26.7109375" style="3" customWidth="1" collapsed="1"/>
    <col min="21" max="21" width="28.7109375" style="3" customWidth="1"/>
    <col min="22" max="22" width="19.42578125" style="3" customWidth="1"/>
    <col min="23" max="23" width="13.85546875" style="3" customWidth="1"/>
    <col min="24" max="24" width="14.140625" style="3" customWidth="1"/>
    <col min="25" max="25" width="23.140625" style="10" customWidth="1"/>
    <col min="26" max="16384" width="9.140625" style="4"/>
  </cols>
  <sheetData>
    <row r="1" spans="1:31" s="5" customFormat="1" ht="26.25" thickBot="1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31" s="5" customFormat="1" ht="21" thickBot="1" x14ac:dyDescent="0.3">
      <c r="A2" s="13"/>
      <c r="B2" s="7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"/>
      <c r="T2" s="155" t="s">
        <v>9</v>
      </c>
      <c r="U2" s="156"/>
      <c r="V2" s="157"/>
      <c r="W2" s="158" t="s">
        <v>11</v>
      </c>
      <c r="X2" s="159"/>
      <c r="Y2" s="78"/>
      <c r="Z2" s="4"/>
      <c r="AA2" s="4"/>
      <c r="AB2" s="4"/>
      <c r="AC2" s="4"/>
      <c r="AD2" s="4"/>
      <c r="AE2" s="4"/>
    </row>
    <row r="3" spans="1:31" s="52" customFormat="1" ht="90" thickBot="1" x14ac:dyDescent="0.3">
      <c r="A3" s="44" t="s">
        <v>35</v>
      </c>
      <c r="B3" s="79" t="s">
        <v>36</v>
      </c>
      <c r="C3" s="45" t="s">
        <v>37</v>
      </c>
      <c r="D3" s="46" t="s">
        <v>0</v>
      </c>
      <c r="E3" s="76" t="s">
        <v>38</v>
      </c>
      <c r="F3" s="47" t="s">
        <v>39</v>
      </c>
      <c r="G3" s="115" t="s">
        <v>76</v>
      </c>
      <c r="H3" s="49" t="s">
        <v>40</v>
      </c>
      <c r="I3" s="50" t="s">
        <v>14</v>
      </c>
      <c r="J3" s="48" t="s">
        <v>12</v>
      </c>
      <c r="K3" s="48" t="s">
        <v>41</v>
      </c>
      <c r="L3" s="48" t="s">
        <v>42</v>
      </c>
      <c r="M3" s="48" t="s">
        <v>43</v>
      </c>
      <c r="N3" s="142" t="s">
        <v>1</v>
      </c>
      <c r="O3" s="143"/>
      <c r="P3" s="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142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132" t="s">
        <v>67</v>
      </c>
      <c r="T3" s="141" t="s">
        <v>10</v>
      </c>
      <c r="U3" s="81" t="s">
        <v>44</v>
      </c>
      <c r="V3" s="81" t="s">
        <v>45</v>
      </c>
      <c r="W3" s="82" t="s">
        <v>7</v>
      </c>
      <c r="X3" s="82" t="s">
        <v>8</v>
      </c>
      <c r="Y3" s="83" t="s">
        <v>2</v>
      </c>
      <c r="Z3" s="51"/>
      <c r="AA3" s="51"/>
      <c r="AB3" s="51"/>
      <c r="AC3" s="51"/>
      <c r="AD3" s="51"/>
      <c r="AE3" s="51"/>
    </row>
    <row r="4" spans="1:31" s="5" customFormat="1" x14ac:dyDescent="0.25">
      <c r="A4" s="53"/>
      <c r="B4" s="54"/>
      <c r="C4" s="54"/>
      <c r="D4" s="54"/>
      <c r="E4" s="54"/>
      <c r="F4" s="55" t="s">
        <v>3</v>
      </c>
      <c r="G4" s="55" t="s">
        <v>3</v>
      </c>
      <c r="H4" s="56" t="s">
        <v>13</v>
      </c>
      <c r="I4" s="55" t="s">
        <v>13</v>
      </c>
      <c r="J4" s="55" t="s">
        <v>3</v>
      </c>
      <c r="K4" s="55" t="s">
        <v>13</v>
      </c>
      <c r="L4" s="55" t="s">
        <v>13</v>
      </c>
      <c r="M4" s="55" t="s">
        <v>13</v>
      </c>
      <c r="N4" s="55" t="s">
        <v>3</v>
      </c>
      <c r="O4" s="55" t="s">
        <v>4</v>
      </c>
      <c r="P4" s="56" t="s">
        <v>3</v>
      </c>
      <c r="Q4" s="12"/>
      <c r="R4" s="12"/>
      <c r="S4" s="12"/>
      <c r="T4" s="57"/>
      <c r="U4" s="57"/>
      <c r="V4" s="57"/>
      <c r="W4" s="57"/>
      <c r="X4" s="57"/>
      <c r="Z4" s="51"/>
      <c r="AA4" s="51"/>
      <c r="AB4" s="51"/>
      <c r="AC4" s="51"/>
      <c r="AD4" s="51"/>
      <c r="AE4" s="4"/>
    </row>
    <row r="5" spans="1:31" ht="18" x14ac:dyDescent="0.25">
      <c r="A5" s="105" t="s">
        <v>46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60"/>
      <c r="U5" s="60"/>
      <c r="V5" s="60"/>
      <c r="W5" s="60"/>
      <c r="X5" s="60"/>
      <c r="Y5" s="60"/>
      <c r="Z5" s="51"/>
      <c r="AA5" s="51"/>
      <c r="AB5" s="51"/>
      <c r="AC5" s="51"/>
      <c r="AD5" s="51"/>
    </row>
    <row r="6" spans="1:31" x14ac:dyDescent="0.25">
      <c r="A6" s="160" t="s">
        <v>69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2"/>
    </row>
    <row r="7" spans="1:31" ht="15.75" customHeight="1" x14ac:dyDescent="0.25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5"/>
      <c r="Z7" s="51"/>
      <c r="AA7" s="51"/>
      <c r="AB7" s="51"/>
      <c r="AC7" s="51"/>
      <c r="AD7" s="51"/>
    </row>
    <row r="8" spans="1:31" x14ac:dyDescent="0.25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5"/>
      <c r="Z8" s="51"/>
      <c r="AA8" s="51"/>
      <c r="AB8" s="51"/>
      <c r="AC8" s="51"/>
      <c r="AD8" s="51"/>
    </row>
    <row r="9" spans="1:31" x14ac:dyDescent="0.25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8"/>
      <c r="Z9" s="51"/>
      <c r="AA9" s="51"/>
      <c r="AB9" s="51"/>
      <c r="AC9" s="51"/>
      <c r="AD9" s="51"/>
    </row>
  </sheetData>
  <mergeCells count="4">
    <mergeCell ref="A1:Y1"/>
    <mergeCell ref="T2:V2"/>
    <mergeCell ref="W2:X2"/>
    <mergeCell ref="A6:Y9"/>
  </mergeCells>
  <conditionalFormatting sqref="P11:S64319">
    <cfRule type="expression" dxfId="26" priority="5" stopIfTrue="1">
      <formula>AND(P11&lt;&gt;"",OR(P11=0,P11="-"))</formula>
    </cfRule>
  </conditionalFormatting>
  <conditionalFormatting sqref="P3:S3">
    <cfRule type="expression" dxfId="25" priority="3" stopIfTrue="1">
      <formula>AND(P3&lt;&gt;"",OR(P3&lt;=0,P3="-"))</formula>
    </cfRule>
  </conditionalFormatting>
  <conditionalFormatting sqref="P4:S4">
    <cfRule type="expression" dxfId="24" priority="4" stopIfTrue="1">
      <formula>AND(P4&lt;&gt;"",OR(P4&lt;=0,P4="-"))</formula>
    </cfRule>
  </conditionalFormatting>
  <conditionalFormatting sqref="P10:S10">
    <cfRule type="expression" dxfId="23" priority="2" stopIfTrue="1">
      <formula>AND(P10&lt;&gt;"",OR(P10=0,P10="-"))</formula>
    </cfRule>
  </conditionalFormatting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zoomScale="65" zoomScaleNormal="65" workbookViewId="0">
      <pane ySplit="1" topLeftCell="A2" activePane="bottomLeft" state="frozen"/>
      <selection activeCell="W7" sqref="W7:W9"/>
      <selection pane="bottomLeft" activeCell="H42" sqref="H42"/>
    </sheetView>
  </sheetViews>
  <sheetFormatPr defaultRowHeight="14.25" x14ac:dyDescent="0.25"/>
  <cols>
    <col min="1" max="1" width="30.42578125" style="9" customWidth="1"/>
    <col min="2" max="2" width="10.85546875" style="86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20.85546875" style="10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8" width="29.5703125" style="10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0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s="5" customFormat="1" ht="26.25" thickBot="1" x14ac:dyDescent="0.3">
      <c r="A1" s="154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30" s="5" customFormat="1" ht="21" customHeight="1" thickBot="1" x14ac:dyDescent="0.3">
      <c r="A2" s="13"/>
      <c r="B2" s="7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5" t="s">
        <v>9</v>
      </c>
      <c r="T2" s="156"/>
      <c r="U2" s="157"/>
      <c r="V2" s="158" t="s">
        <v>11</v>
      </c>
      <c r="W2" s="159"/>
      <c r="X2" s="78"/>
      <c r="Y2" s="4"/>
      <c r="Z2" s="4"/>
      <c r="AA2" s="4"/>
      <c r="AB2" s="4"/>
      <c r="AC2" s="4"/>
      <c r="AD2" s="4"/>
    </row>
    <row r="3" spans="1:30" s="52" customFormat="1" ht="114" customHeight="1" thickBot="1" x14ac:dyDescent="0.3">
      <c r="A3" s="44" t="s">
        <v>35</v>
      </c>
      <c r="B3" s="79" t="s">
        <v>36</v>
      </c>
      <c r="C3" s="45" t="s">
        <v>37</v>
      </c>
      <c r="D3" s="46" t="s">
        <v>0</v>
      </c>
      <c r="E3" s="76" t="s">
        <v>38</v>
      </c>
      <c r="F3" s="47" t="s">
        <v>39</v>
      </c>
      <c r="G3" s="48" t="s">
        <v>73</v>
      </c>
      <c r="H3" s="49" t="s">
        <v>40</v>
      </c>
      <c r="I3" s="50" t="s">
        <v>14</v>
      </c>
      <c r="J3" s="48" t="s">
        <v>12</v>
      </c>
      <c r="K3" s="48" t="s">
        <v>41</v>
      </c>
      <c r="L3" s="48" t="s">
        <v>42</v>
      </c>
      <c r="M3" s="48" t="s">
        <v>43</v>
      </c>
      <c r="N3" s="178" t="s">
        <v>1</v>
      </c>
      <c r="O3" s="179"/>
      <c r="P3" s="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103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80" t="s">
        <v>10</v>
      </c>
      <c r="T3" s="81" t="s">
        <v>44</v>
      </c>
      <c r="U3" s="81" t="s">
        <v>45</v>
      </c>
      <c r="V3" s="82" t="s">
        <v>7</v>
      </c>
      <c r="W3" s="82" t="s">
        <v>8</v>
      </c>
      <c r="X3" s="83" t="s">
        <v>2</v>
      </c>
      <c r="Y3" s="51"/>
      <c r="Z3" s="51"/>
      <c r="AA3" s="51"/>
      <c r="AB3" s="51"/>
      <c r="AC3" s="51"/>
      <c r="AD3" s="51"/>
    </row>
    <row r="4" spans="1:30" s="5" customFormat="1" x14ac:dyDescent="0.25">
      <c r="A4" s="53"/>
      <c r="B4" s="84"/>
      <c r="C4" s="54"/>
      <c r="D4" s="54"/>
      <c r="E4" s="54"/>
      <c r="F4" s="55" t="s">
        <v>3</v>
      </c>
      <c r="G4" s="55" t="s">
        <v>3</v>
      </c>
      <c r="H4" s="55" t="s">
        <v>13</v>
      </c>
      <c r="I4" s="55" t="s">
        <v>13</v>
      </c>
      <c r="J4" s="55" t="s">
        <v>3</v>
      </c>
      <c r="K4" s="55" t="s">
        <v>13</v>
      </c>
      <c r="L4" s="55" t="s">
        <v>13</v>
      </c>
      <c r="M4" s="55" t="s">
        <v>13</v>
      </c>
      <c r="N4" s="55" t="s">
        <v>3</v>
      </c>
      <c r="O4" s="55" t="s">
        <v>4</v>
      </c>
      <c r="P4" s="56" t="s">
        <v>3</v>
      </c>
      <c r="Q4" s="12"/>
      <c r="R4" s="12"/>
      <c r="S4" s="57"/>
      <c r="T4" s="57"/>
      <c r="U4" s="57"/>
      <c r="V4" s="57"/>
      <c r="W4" s="57"/>
      <c r="Y4" s="51"/>
      <c r="Z4" s="51"/>
      <c r="AA4" s="51"/>
      <c r="AB4" s="51"/>
      <c r="AC4" s="51"/>
      <c r="AD4" s="4"/>
    </row>
    <row r="5" spans="1:30" ht="15.75" x14ac:dyDescent="0.25">
      <c r="A5" s="180" t="s">
        <v>47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2"/>
      <c r="Y5" s="51"/>
      <c r="Z5" s="51"/>
      <c r="AA5" s="51"/>
      <c r="AB5" s="51"/>
      <c r="AC5" s="51"/>
    </row>
    <row r="6" spans="1:30" s="102" customFormat="1" x14ac:dyDescent="0.25">
      <c r="A6" s="169" t="s">
        <v>55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1"/>
      <c r="Y6" s="101"/>
      <c r="Z6" s="101"/>
      <c r="AA6" s="101"/>
      <c r="AB6" s="101"/>
      <c r="AC6" s="101"/>
    </row>
    <row r="7" spans="1:30" s="102" customFormat="1" x14ac:dyDescent="0.2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4"/>
      <c r="Y7" s="101"/>
      <c r="Z7" s="101"/>
      <c r="AA7" s="101"/>
      <c r="AB7" s="101"/>
      <c r="AC7" s="101"/>
    </row>
    <row r="8" spans="1:30" s="102" customFormat="1" x14ac:dyDescent="0.2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01"/>
      <c r="Z8" s="101"/>
      <c r="AA8" s="101"/>
      <c r="AB8" s="101"/>
      <c r="AC8" s="101"/>
    </row>
  </sheetData>
  <mergeCells count="6">
    <mergeCell ref="A6:X8"/>
    <mergeCell ref="A1:X1"/>
    <mergeCell ref="S2:U2"/>
    <mergeCell ref="V2:W2"/>
    <mergeCell ref="N3:O3"/>
    <mergeCell ref="A5:X5"/>
  </mergeCells>
  <conditionalFormatting sqref="P3:R4">
    <cfRule type="expression" dxfId="22" priority="1" stopIfTrue="1">
      <formula>AND(P3&lt;&gt;"",OR(P3&lt;=0,P3="-"))</formula>
    </cfRule>
  </conditionalFormatting>
  <conditionalFormatting sqref="P9:R64096">
    <cfRule type="expression" dxfId="21" priority="2" stopIfTrue="1">
      <formula>AND(P9&lt;&gt;"",OR(P9=0,P9="-"))</formula>
    </cfRule>
  </conditionalFormatting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9"/>
  <sheetViews>
    <sheetView zoomScale="70" zoomScaleNormal="70" workbookViewId="0">
      <pane xSplit="1" ySplit="1" topLeftCell="B2" activePane="bottomRight" state="frozen"/>
      <selection activeCell="H42" sqref="H42"/>
      <selection pane="topRight" activeCell="H42" sqref="H42"/>
      <selection pane="bottomLeft" activeCell="H42" sqref="H42"/>
      <selection pane="bottomRight" activeCell="H42" sqref="H42"/>
    </sheetView>
  </sheetViews>
  <sheetFormatPr defaultRowHeight="15" outlineLevelRow="1" outlineLevelCol="1" x14ac:dyDescent="0.25"/>
  <cols>
    <col min="1" max="1" width="17.140625" style="88" customWidth="1"/>
    <col min="2" max="2" width="4.7109375" style="89" customWidth="1" outlineLevel="1"/>
    <col min="3" max="3" width="5.140625" style="89" customWidth="1" outlineLevel="1"/>
    <col min="4" max="4" width="5" style="89" customWidth="1" outlineLevel="1"/>
    <col min="5" max="5" width="3" style="89" customWidth="1" outlineLevel="1"/>
    <col min="6" max="6" width="11" style="90" customWidth="1"/>
    <col min="7" max="7" width="14.140625" style="90" customWidth="1"/>
    <col min="8" max="8" width="12.42578125" style="114" customWidth="1"/>
    <col min="9" max="9" width="12.42578125" style="92" customWidth="1" collapsed="1"/>
    <col min="10" max="10" width="13.140625" style="93" customWidth="1" collapsed="1"/>
    <col min="11" max="11" width="12.42578125" style="94" hidden="1" customWidth="1" outlineLevel="1"/>
    <col min="12" max="12" width="13.42578125" style="95" hidden="1" customWidth="1" outlineLevel="1"/>
    <col min="13" max="13" width="13.140625" style="95" customWidth="1" collapsed="1"/>
    <col min="14" max="14" width="9.28515625" style="93" customWidth="1"/>
    <col min="15" max="15" width="9.42578125" style="91" customWidth="1"/>
    <col min="16" max="16" width="15" style="96" customWidth="1"/>
    <col min="17" max="17" width="19.7109375" style="91" customWidth="1"/>
    <col min="18" max="18" width="28.42578125" style="91" customWidth="1"/>
    <col min="19" max="19" width="21.28515625" style="10" customWidth="1"/>
    <col min="20" max="20" width="15" style="3" customWidth="1" collapsed="1"/>
    <col min="21" max="21" width="13.42578125" style="10" customWidth="1" collapsed="1"/>
    <col min="22" max="22" width="12.7109375" style="97" hidden="1" customWidth="1" outlineLevel="1"/>
    <col min="23" max="23" width="12.140625" style="98" hidden="1" customWidth="1" outlineLevel="1"/>
    <col min="24" max="24" width="21.7109375" style="99" customWidth="1" collapsed="1"/>
    <col min="25" max="25" width="13.7109375" style="42" hidden="1" customWidth="1" outlineLevel="1"/>
    <col min="26" max="26" width="12.85546875" style="42" hidden="1" customWidth="1" outlineLevel="1"/>
    <col min="27" max="27" width="11.42578125" style="42" hidden="1" customWidth="1" outlineLevel="1"/>
    <col min="28" max="28" width="11.140625" style="42" hidden="1" customWidth="1" outlineLevel="1"/>
    <col min="29" max="29" width="6" style="100" hidden="1" customWidth="1" outlineLevel="1" collapsed="1"/>
    <col min="30" max="31" width="5.140625" style="100" hidden="1" customWidth="1" outlineLevel="1"/>
    <col min="32" max="32" width="5.85546875" style="100" hidden="1" customWidth="1" outlineLevel="1"/>
    <col min="33" max="33" width="8.140625" style="100" hidden="1" customWidth="1" outlineLevel="1"/>
    <col min="34" max="34" width="8.28515625" style="100" hidden="1" customWidth="1" outlineLevel="1"/>
    <col min="35" max="35" width="7.28515625" style="100" hidden="1" customWidth="1" outlineLevel="1"/>
    <col min="36" max="36" width="4.140625" style="100" hidden="1" customWidth="1" outlineLevel="1"/>
    <col min="37" max="37" width="9.140625" style="153" collapsed="1"/>
    <col min="38" max="16384" width="9.140625" style="42"/>
  </cols>
  <sheetData>
    <row r="1" spans="1:37" s="87" customFormat="1" ht="23.25" customHeight="1" outlineLevel="1" thickBot="1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AC1" s="16"/>
      <c r="AD1" s="16"/>
      <c r="AE1" s="16"/>
      <c r="AF1" s="16"/>
      <c r="AG1" s="16"/>
      <c r="AH1" s="16"/>
      <c r="AI1" s="16"/>
      <c r="AJ1" s="16"/>
      <c r="AK1" s="150"/>
    </row>
    <row r="2" spans="1:37" s="16" customFormat="1" ht="51" customHeight="1" x14ac:dyDescent="0.25">
      <c r="A2" s="113" t="s">
        <v>16</v>
      </c>
      <c r="B2" s="195" t="s">
        <v>17</v>
      </c>
      <c r="C2" s="197" t="s">
        <v>18</v>
      </c>
      <c r="D2" s="197" t="s">
        <v>0</v>
      </c>
      <c r="E2" s="197" t="s">
        <v>19</v>
      </c>
      <c r="F2" s="197" t="s">
        <v>20</v>
      </c>
      <c r="G2" s="199" t="s">
        <v>70</v>
      </c>
      <c r="H2" s="197" t="s">
        <v>21</v>
      </c>
      <c r="I2" s="197" t="s">
        <v>14</v>
      </c>
      <c r="J2" s="197" t="s">
        <v>12</v>
      </c>
      <c r="K2" s="197" t="s">
        <v>22</v>
      </c>
      <c r="L2" s="197" t="s">
        <v>23</v>
      </c>
      <c r="M2" s="201" t="s">
        <v>23</v>
      </c>
      <c r="N2" s="201" t="s">
        <v>1</v>
      </c>
      <c r="O2" s="195"/>
      <c r="P2" s="195" t="s">
        <v>24</v>
      </c>
      <c r="Q2" s="197" t="s">
        <v>54</v>
      </c>
      <c r="R2" s="201" t="s">
        <v>25</v>
      </c>
      <c r="S2" s="208" t="s">
        <v>9</v>
      </c>
      <c r="T2" s="209"/>
      <c r="U2" s="210"/>
      <c r="V2" s="211" t="s">
        <v>49</v>
      </c>
      <c r="W2" s="212"/>
      <c r="X2" s="197" t="s">
        <v>2</v>
      </c>
      <c r="Y2" s="203" t="s">
        <v>26</v>
      </c>
      <c r="Z2" s="203" t="s">
        <v>27</v>
      </c>
      <c r="AA2" s="203" t="s">
        <v>28</v>
      </c>
      <c r="AB2" s="203" t="s">
        <v>29</v>
      </c>
      <c r="AC2" s="205"/>
      <c r="AD2" s="206"/>
      <c r="AE2" s="206"/>
      <c r="AF2" s="207"/>
      <c r="AG2" s="205" t="s">
        <v>30</v>
      </c>
      <c r="AH2" s="206"/>
      <c r="AI2" s="206"/>
      <c r="AJ2" s="207"/>
      <c r="AK2" s="151"/>
    </row>
    <row r="3" spans="1:37" s="16" customFormat="1" ht="39.75" customHeight="1" x14ac:dyDescent="0.25">
      <c r="A3" s="17"/>
      <c r="B3" s="196"/>
      <c r="C3" s="198"/>
      <c r="D3" s="198"/>
      <c r="E3" s="198"/>
      <c r="F3" s="198"/>
      <c r="G3" s="200"/>
      <c r="H3" s="198"/>
      <c r="I3" s="198"/>
      <c r="J3" s="198"/>
      <c r="K3" s="198"/>
      <c r="L3" s="198"/>
      <c r="M3" s="202"/>
      <c r="N3" s="202"/>
      <c r="O3" s="196"/>
      <c r="P3" s="196"/>
      <c r="Q3" s="198"/>
      <c r="R3" s="198"/>
      <c r="S3" s="147" t="s">
        <v>10</v>
      </c>
      <c r="T3" s="18" t="s">
        <v>50</v>
      </c>
      <c r="U3" s="147" t="s">
        <v>31</v>
      </c>
      <c r="V3" s="19" t="s">
        <v>7</v>
      </c>
      <c r="W3" s="20" t="s">
        <v>8</v>
      </c>
      <c r="X3" s="198"/>
      <c r="Y3" s="204"/>
      <c r="Z3" s="204"/>
      <c r="AA3" s="204"/>
      <c r="AB3" s="204"/>
      <c r="AC3" s="21"/>
      <c r="AD3" s="22"/>
      <c r="AE3" s="22"/>
      <c r="AF3" s="23"/>
      <c r="AG3" s="21"/>
      <c r="AH3" s="22"/>
      <c r="AI3" s="22"/>
      <c r="AJ3" s="23"/>
      <c r="AK3" s="151"/>
    </row>
    <row r="4" spans="1:37" s="120" customFormat="1" x14ac:dyDescent="0.25">
      <c r="A4" s="24"/>
      <c r="B4" s="25"/>
      <c r="C4" s="25"/>
      <c r="D4" s="25"/>
      <c r="E4" s="25"/>
      <c r="F4" s="26" t="s">
        <v>3</v>
      </c>
      <c r="G4" s="26" t="s">
        <v>3</v>
      </c>
      <c r="H4" s="27" t="s">
        <v>13</v>
      </c>
      <c r="I4" s="27" t="s">
        <v>13</v>
      </c>
      <c r="J4" s="26" t="s">
        <v>3</v>
      </c>
      <c r="K4" s="27" t="s">
        <v>13</v>
      </c>
      <c r="L4" s="27" t="s">
        <v>13</v>
      </c>
      <c r="M4" s="27" t="s">
        <v>13</v>
      </c>
      <c r="N4" s="28" t="s">
        <v>3</v>
      </c>
      <c r="O4" s="28" t="s">
        <v>4</v>
      </c>
      <c r="P4" s="29" t="s">
        <v>3</v>
      </c>
      <c r="Q4" s="26" t="s">
        <v>3</v>
      </c>
      <c r="R4" s="26" t="s">
        <v>3</v>
      </c>
      <c r="S4" s="30"/>
      <c r="T4" s="31"/>
      <c r="U4" s="30"/>
      <c r="V4" s="32"/>
      <c r="W4" s="33"/>
      <c r="X4" s="34"/>
      <c r="Y4" s="104"/>
      <c r="Z4" s="35"/>
      <c r="AA4" s="35"/>
      <c r="AB4" s="36"/>
      <c r="AC4" s="37">
        <v>500</v>
      </c>
      <c r="AD4" s="38">
        <v>220</v>
      </c>
      <c r="AE4" s="39">
        <v>110</v>
      </c>
      <c r="AF4" s="40">
        <v>35</v>
      </c>
      <c r="AG4" s="37">
        <v>500</v>
      </c>
      <c r="AH4" s="38">
        <v>220</v>
      </c>
      <c r="AI4" s="41">
        <v>110</v>
      </c>
      <c r="AJ4" s="40">
        <v>35</v>
      </c>
      <c r="AK4" s="152"/>
    </row>
    <row r="5" spans="1:37" ht="18" x14ac:dyDescent="0.25">
      <c r="A5" s="183" t="s">
        <v>32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5"/>
      <c r="Y5" s="35">
        <v>0</v>
      </c>
      <c r="Z5" s="35">
        <v>100</v>
      </c>
      <c r="AA5" s="35">
        <v>105</v>
      </c>
      <c r="AB5" s="35">
        <v>140</v>
      </c>
      <c r="AC5" s="37"/>
      <c r="AD5" s="38"/>
      <c r="AE5" s="39"/>
      <c r="AF5" s="40"/>
      <c r="AG5" s="37"/>
      <c r="AH5" s="38"/>
      <c r="AI5" s="41"/>
      <c r="AJ5" s="40"/>
    </row>
    <row r="6" spans="1:37" s="4" customFormat="1" ht="14.25" x14ac:dyDescent="0.25">
      <c r="A6" s="186" t="s">
        <v>74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8"/>
    </row>
    <row r="7" spans="1:37" s="4" customFormat="1" ht="15.75" customHeight="1" x14ac:dyDescent="0.25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1"/>
      <c r="Z7" s="51"/>
      <c r="AA7" s="51"/>
      <c r="AB7" s="51"/>
      <c r="AC7" s="51"/>
      <c r="AD7" s="51"/>
    </row>
    <row r="8" spans="1:37" s="4" customFormat="1" ht="14.25" x14ac:dyDescent="0.25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1"/>
      <c r="Z8" s="51"/>
      <c r="AA8" s="51"/>
      <c r="AB8" s="51"/>
      <c r="AC8" s="51"/>
      <c r="AD8" s="51"/>
    </row>
    <row r="9" spans="1:37" s="4" customFormat="1" ht="14.25" x14ac:dyDescent="0.25">
      <c r="A9" s="192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4"/>
      <c r="Z9" s="51"/>
      <c r="AA9" s="51"/>
      <c r="AB9" s="51"/>
      <c r="AC9" s="51"/>
      <c r="AD9" s="51"/>
    </row>
  </sheetData>
  <sheetProtection formatRows="0" insertColumns="0" insertRows="0" insertHyperlinks="0" deleteColumns="0" deleteRows="0" sort="0" autoFilter="0" pivotTables="0"/>
  <mergeCells count="28">
    <mergeCell ref="AA2:AA3"/>
    <mergeCell ref="AB2:AB3"/>
    <mergeCell ref="AC2:AF2"/>
    <mergeCell ref="AG2:AJ2"/>
    <mergeCell ref="S2:U2"/>
    <mergeCell ref="V2:W2"/>
    <mergeCell ref="X2:X3"/>
    <mergeCell ref="P2:P3"/>
    <mergeCell ref="Q2:Q3"/>
    <mergeCell ref="R2:R3"/>
    <mergeCell ref="Y2:Y3"/>
    <mergeCell ref="Z2:Z3"/>
    <mergeCell ref="A5:X5"/>
    <mergeCell ref="A6:Y9"/>
    <mergeCell ref="A1:X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3"/>
  </mergeCells>
  <phoneticPr fontId="5" type="noConversion"/>
  <conditionalFormatting sqref="Q199:R65066">
    <cfRule type="expression" dxfId="20" priority="123" stopIfTrue="1">
      <formula>AND(Q199&lt;&gt;"",OR(Q199=0,Q199="-"))</formula>
    </cfRule>
  </conditionalFormatting>
  <conditionalFormatting sqref="P4:R4">
    <cfRule type="expression" dxfId="19" priority="120" stopIfTrue="1">
      <formula>AND(P4&lt;&gt;"",OR(P4&lt;=0,P4="-"))</formula>
    </cfRule>
  </conditionalFormatting>
  <conditionalFormatting sqref="Q198:R198">
    <cfRule type="expression" dxfId="18" priority="121" stopIfTrue="1">
      <formula>AND(Q198&lt;&gt;"",OR(Q198=0,Q198="-"))</formula>
    </cfRule>
  </conditionalFormatting>
  <pageMargins left="0.31496062992125984" right="0.31496062992125984" top="0.74803149606299213" bottom="0.35433070866141736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zoomScale="65" zoomScaleNormal="65" workbookViewId="0">
      <pane ySplit="1" topLeftCell="A2" activePane="bottomLeft" state="frozen"/>
      <selection activeCell="H42" sqref="H42"/>
      <selection pane="bottomLeft" activeCell="H42" sqref="H42"/>
    </sheetView>
  </sheetViews>
  <sheetFormatPr defaultRowHeight="14.25" outlineLevelRow="1" x14ac:dyDescent="0.25"/>
  <cols>
    <col min="1" max="1" width="30.42578125" style="9" customWidth="1"/>
    <col min="2" max="2" width="10.85546875" style="10" customWidth="1"/>
    <col min="3" max="3" width="11.7109375" style="10" customWidth="1"/>
    <col min="4" max="4" width="11.5703125" style="10" customWidth="1"/>
    <col min="5" max="5" width="8.7109375" style="10" customWidth="1"/>
    <col min="6" max="6" width="16.7109375" style="7" customWidth="1"/>
    <col min="7" max="7" width="19.5703125" style="10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12.5703125" style="10" customWidth="1"/>
    <col min="16" max="16" width="12.7109375" style="10" customWidth="1"/>
    <col min="17" max="17" width="20" style="10" customWidth="1"/>
    <col min="18" max="18" width="29.5703125" style="10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40" style="10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1.570312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12.8554687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1.570312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12.8554687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1.570312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12.8554687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1.570312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12.8554687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1.570312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12.8554687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1.570312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12.8554687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1.570312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12.8554687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1.570312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12.8554687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1.570312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12.8554687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1.570312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12.8554687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1.570312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12.8554687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1.570312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12.8554687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1.570312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12.8554687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1.570312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12.8554687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1.570312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12.8554687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1.570312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12.8554687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1.570312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12.8554687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1.570312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12.8554687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1.570312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12.8554687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1.570312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12.8554687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1.570312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12.8554687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1.570312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12.8554687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1.570312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12.8554687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1.570312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12.8554687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1.570312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12.8554687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1.570312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12.8554687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1.570312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12.8554687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1.570312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12.8554687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1.570312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12.8554687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1.570312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12.8554687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1.570312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12.8554687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1.570312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12.8554687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1.570312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12.8554687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1.570312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12.8554687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1.570312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12.8554687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1.570312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12.8554687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1.570312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12.8554687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1.570312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12.8554687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1.570312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12.8554687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1.570312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12.8554687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1.570312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12.8554687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1.570312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12.8554687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1.570312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12.8554687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1.570312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12.8554687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1.570312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12.8554687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1.570312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12.8554687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1.570312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12.8554687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1.570312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12.8554687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1.570312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12.8554687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1.570312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12.8554687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1.570312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12.8554687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1.570312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12.8554687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1.570312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12.8554687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1.570312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12.8554687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1.570312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12.8554687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1.570312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12.8554687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1.570312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12.8554687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1.570312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12.8554687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1.570312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12.8554687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1.570312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12.8554687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1.570312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12.8554687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1.570312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12.8554687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1.570312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12.8554687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s="120" customFormat="1" ht="26.25" outlineLevel="1" thickBot="1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16"/>
    </row>
    <row r="2" spans="1:30" s="120" customFormat="1" ht="27" customHeight="1" outlineLevel="1" thickBot="1" x14ac:dyDescent="0.3">
      <c r="A2" s="13"/>
      <c r="B2" s="14"/>
      <c r="C2" s="77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217" t="s">
        <v>9</v>
      </c>
      <c r="T2" s="218"/>
      <c r="U2" s="219"/>
      <c r="V2" s="155" t="s">
        <v>11</v>
      </c>
      <c r="W2" s="220"/>
      <c r="X2" s="129"/>
      <c r="Y2" s="116"/>
    </row>
    <row r="3" spans="1:30" s="16" customFormat="1" ht="162.75" customHeight="1" thickBot="1" x14ac:dyDescent="0.3">
      <c r="A3" s="44" t="s">
        <v>35</v>
      </c>
      <c r="B3" s="79" t="s">
        <v>17</v>
      </c>
      <c r="C3" s="79" t="s">
        <v>37</v>
      </c>
      <c r="D3" s="45" t="s">
        <v>0</v>
      </c>
      <c r="E3" s="46" t="s">
        <v>38</v>
      </c>
      <c r="F3" s="145" t="s">
        <v>39</v>
      </c>
      <c r="G3" s="48" t="s">
        <v>72</v>
      </c>
      <c r="H3" s="48" t="s">
        <v>40</v>
      </c>
      <c r="I3" s="49" t="s">
        <v>14</v>
      </c>
      <c r="J3" s="50" t="s">
        <v>56</v>
      </c>
      <c r="K3" s="48" t="s">
        <v>41</v>
      </c>
      <c r="L3" s="48" t="s">
        <v>42</v>
      </c>
      <c r="M3" s="48" t="s">
        <v>43</v>
      </c>
      <c r="N3" s="48" t="s">
        <v>1</v>
      </c>
      <c r="O3" s="178" t="s">
        <v>1</v>
      </c>
      <c r="P3" s="179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договоров ТП(105%)")</f>
        <v>Резерв мощности с учётом присоединённых потребителей и заключенных договоров ТП(105%)</v>
      </c>
      <c r="R3" s="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146" t="s">
        <v>10</v>
      </c>
      <c r="T3" s="80" t="s">
        <v>44</v>
      </c>
      <c r="U3" s="81" t="s">
        <v>45</v>
      </c>
      <c r="V3" s="81" t="s">
        <v>7</v>
      </c>
      <c r="W3" s="82" t="s">
        <v>8</v>
      </c>
      <c r="X3" s="130" t="s">
        <v>57</v>
      </c>
      <c r="Y3" s="128"/>
      <c r="Z3" s="128"/>
      <c r="AA3" s="128"/>
      <c r="AB3" s="128"/>
      <c r="AC3" s="100"/>
    </row>
    <row r="4" spans="1:30" s="120" customFormat="1" ht="15.75" customHeight="1" thickBot="1" x14ac:dyDescent="0.3">
      <c r="A4" s="117"/>
      <c r="B4" s="117"/>
      <c r="C4" s="54"/>
      <c r="D4" s="54"/>
      <c r="E4" s="54"/>
      <c r="F4" s="118" t="s">
        <v>3</v>
      </c>
      <c r="G4" s="118" t="s">
        <v>3</v>
      </c>
      <c r="H4" s="118" t="s">
        <v>58</v>
      </c>
      <c r="I4" s="118" t="s">
        <v>58</v>
      </c>
      <c r="J4" s="118" t="s">
        <v>3</v>
      </c>
      <c r="K4" s="118" t="s">
        <v>58</v>
      </c>
      <c r="L4" s="118" t="s">
        <v>58</v>
      </c>
      <c r="M4" s="118" t="s">
        <v>58</v>
      </c>
      <c r="N4" s="118" t="s">
        <v>3</v>
      </c>
      <c r="O4" s="118" t="s">
        <v>4</v>
      </c>
      <c r="P4" s="119" t="s">
        <v>3</v>
      </c>
      <c r="Q4" s="119" t="s">
        <v>3</v>
      </c>
      <c r="R4" s="119" t="s">
        <v>3</v>
      </c>
      <c r="S4" s="119"/>
      <c r="T4" s="119"/>
      <c r="U4" s="119"/>
      <c r="V4" s="119"/>
      <c r="W4" s="119"/>
      <c r="X4" s="131"/>
      <c r="Y4" s="42"/>
      <c r="Z4" s="42"/>
      <c r="AA4" s="42"/>
      <c r="AB4" s="42"/>
      <c r="AC4" s="42"/>
    </row>
    <row r="5" spans="1:30" s="120" customFormat="1" ht="24.75" customHeight="1" x14ac:dyDescent="0.25">
      <c r="A5" s="221" t="s">
        <v>59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133"/>
      <c r="Y5" s="116"/>
    </row>
    <row r="6" spans="1:30" x14ac:dyDescent="0.25">
      <c r="A6" s="186" t="s">
        <v>75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8"/>
    </row>
    <row r="7" spans="1:30" ht="15.75" customHeight="1" x14ac:dyDescent="0.25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1"/>
      <c r="Z7" s="51"/>
      <c r="AA7" s="51"/>
      <c r="AB7" s="51"/>
      <c r="AC7" s="51"/>
      <c r="AD7" s="51"/>
    </row>
    <row r="8" spans="1:30" x14ac:dyDescent="0.25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1"/>
      <c r="Z8" s="51"/>
      <c r="AA8" s="51"/>
      <c r="AB8" s="51"/>
      <c r="AC8" s="51"/>
      <c r="AD8" s="51"/>
    </row>
    <row r="9" spans="1:30" x14ac:dyDescent="0.25">
      <c r="A9" s="192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4"/>
      <c r="Z9" s="51"/>
      <c r="AA9" s="51"/>
      <c r="AB9" s="51"/>
      <c r="AC9" s="51"/>
      <c r="AD9" s="51"/>
    </row>
    <row r="23" spans="1:29" hidden="1" x14ac:dyDescent="0.2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2"/>
      <c r="T23" s="62"/>
      <c r="U23" s="62"/>
      <c r="V23" s="62"/>
      <c r="W23" s="62"/>
      <c r="X23" s="65"/>
      <c r="Y23" s="51"/>
      <c r="Z23" s="51"/>
      <c r="AA23" s="51"/>
      <c r="AB23" s="51"/>
      <c r="AC23" s="51"/>
    </row>
    <row r="24" spans="1:29" ht="15.75" hidden="1" customHeight="1" x14ac:dyDescent="0.25">
      <c r="A24" s="121" t="s">
        <v>60</v>
      </c>
      <c r="B24" s="66"/>
      <c r="C24" s="61"/>
      <c r="D24" s="61" t="s">
        <v>33</v>
      </c>
      <c r="E24" s="61"/>
      <c r="F24" s="67">
        <f>F25+F26</f>
        <v>40</v>
      </c>
      <c r="G24" s="85">
        <f>SUM(G25:G26)</f>
        <v>7.0629999999999997</v>
      </c>
      <c r="H24" s="68">
        <v>0</v>
      </c>
      <c r="I24" s="68">
        <f>H24</f>
        <v>0</v>
      </c>
      <c r="J24" s="11">
        <f>G24+(I24)</f>
        <v>7.0629999999999997</v>
      </c>
      <c r="K24" s="2">
        <f>K25+K26</f>
        <v>0</v>
      </c>
      <c r="L24" s="2">
        <f>L25+L26</f>
        <v>22.509</v>
      </c>
      <c r="M24" s="2">
        <f>M25+M26</f>
        <v>22.509</v>
      </c>
      <c r="N24" s="1"/>
      <c r="O24" s="59"/>
      <c r="P24" s="58"/>
      <c r="Q24" s="148"/>
      <c r="R24" s="148"/>
      <c r="S24" s="214" t="s">
        <v>61</v>
      </c>
      <c r="T24" s="214" t="s">
        <v>62</v>
      </c>
      <c r="U24" s="214"/>
      <c r="V24" s="214" t="s">
        <v>63</v>
      </c>
      <c r="W24" s="214" t="s">
        <v>64</v>
      </c>
      <c r="X24" s="214"/>
      <c r="Y24" s="51"/>
      <c r="Z24" s="51"/>
      <c r="AA24" s="51"/>
      <c r="AB24" s="51"/>
      <c r="AC24" s="51"/>
    </row>
    <row r="25" spans="1:29" hidden="1" x14ac:dyDescent="0.25">
      <c r="A25" s="69" t="s">
        <v>6</v>
      </c>
      <c r="B25" s="70"/>
      <c r="C25" s="70"/>
      <c r="D25" s="70"/>
      <c r="E25" s="70"/>
      <c r="F25" s="71">
        <v>20</v>
      </c>
      <c r="G25" s="72">
        <v>3.6579999999999999</v>
      </c>
      <c r="H25" s="68"/>
      <c r="I25" s="68"/>
      <c r="J25" s="11"/>
      <c r="K25" s="2">
        <v>0</v>
      </c>
      <c r="L25" s="2">
        <v>11.255000000000001</v>
      </c>
      <c r="M25" s="2">
        <v>11.255000000000001</v>
      </c>
      <c r="N25" s="1">
        <f>J24</f>
        <v>7.0629999999999997</v>
      </c>
      <c r="O25" s="59">
        <f>N25/F25*100</f>
        <v>35.314999999999998</v>
      </c>
      <c r="P25" s="73">
        <f>IF(G24&gt;(F25*1.05),0,(F25*1.05)-G24)</f>
        <v>13.937000000000001</v>
      </c>
      <c r="Q25" s="73">
        <f>IF(N25&gt;(F25*1.05),0,(F25*1.05)-N25)</f>
        <v>13.937000000000001</v>
      </c>
      <c r="R25" s="73">
        <f>IF(N25&gt;(F25*1.05),0,(F25*1.05)-N25)</f>
        <v>13.937000000000001</v>
      </c>
      <c r="S25" s="215"/>
      <c r="T25" s="215"/>
      <c r="U25" s="215"/>
      <c r="V25" s="215"/>
      <c r="W25" s="215"/>
      <c r="X25" s="215"/>
      <c r="Y25" s="51"/>
      <c r="Z25" s="51"/>
      <c r="AA25" s="51"/>
      <c r="AB25" s="51"/>
      <c r="AC25" s="51"/>
    </row>
    <row r="26" spans="1:29" hidden="1" x14ac:dyDescent="0.25">
      <c r="A26" s="69" t="s">
        <v>5</v>
      </c>
      <c r="B26" s="70"/>
      <c r="C26" s="70"/>
      <c r="D26" s="70"/>
      <c r="E26" s="70"/>
      <c r="F26" s="71">
        <v>20</v>
      </c>
      <c r="G26" s="72">
        <v>3.4049999999999998</v>
      </c>
      <c r="H26" s="68"/>
      <c r="I26" s="68"/>
      <c r="J26" s="11"/>
      <c r="K26" s="2">
        <v>0</v>
      </c>
      <c r="L26" s="2">
        <v>11.254</v>
      </c>
      <c r="M26" s="2">
        <v>11.254</v>
      </c>
      <c r="N26" s="1"/>
      <c r="O26" s="59"/>
      <c r="P26" s="74"/>
      <c r="Q26" s="75"/>
      <c r="R26" s="75"/>
      <c r="S26" s="216"/>
      <c r="T26" s="216"/>
      <c r="U26" s="216"/>
      <c r="V26" s="216"/>
      <c r="W26" s="216"/>
      <c r="X26" s="216"/>
      <c r="Y26" s="51"/>
      <c r="Z26" s="51"/>
      <c r="AA26" s="51"/>
      <c r="AB26" s="51"/>
      <c r="AC26" s="51"/>
    </row>
    <row r="35" spans="1:29" s="127" customFormat="1" hidden="1" x14ac:dyDescent="0.25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4"/>
      <c r="T35" s="124"/>
      <c r="U35" s="124"/>
      <c r="V35" s="124"/>
      <c r="W35" s="124"/>
      <c r="X35" s="125"/>
      <c r="Y35" s="126"/>
      <c r="Z35" s="126"/>
      <c r="AA35" s="126"/>
      <c r="AB35" s="126"/>
      <c r="AC35" s="126"/>
    </row>
    <row r="36" spans="1:29" ht="15.75" hidden="1" x14ac:dyDescent="0.25">
      <c r="A36" s="121" t="s">
        <v>65</v>
      </c>
      <c r="B36" s="66"/>
      <c r="C36" s="61"/>
      <c r="D36" s="61" t="s">
        <v>33</v>
      </c>
      <c r="E36" s="61"/>
      <c r="F36" s="67">
        <f>F37+F38</f>
        <v>50</v>
      </c>
      <c r="G36" s="85">
        <f>SUM(G37:G38)</f>
        <v>0.60299999999999998</v>
      </c>
      <c r="H36" s="68">
        <f>11.981+12</f>
        <v>23.981000000000002</v>
      </c>
      <c r="I36" s="68">
        <f>H36</f>
        <v>23.981000000000002</v>
      </c>
      <c r="J36" s="43">
        <f>G36+(I36)</f>
        <v>24.584000000000003</v>
      </c>
      <c r="K36" s="2">
        <f>SUM(K37:K38)</f>
        <v>3.69</v>
      </c>
      <c r="L36" s="2">
        <f>L37+L38</f>
        <v>12.56</v>
      </c>
      <c r="M36" s="2">
        <f>M37+M38</f>
        <v>16.25</v>
      </c>
      <c r="N36" s="1"/>
      <c r="O36" s="59"/>
      <c r="P36" s="58"/>
      <c r="Q36" s="148"/>
      <c r="R36" s="148"/>
      <c r="S36" s="214" t="s">
        <v>53</v>
      </c>
      <c r="T36" s="214"/>
      <c r="U36" s="214"/>
      <c r="V36" s="214"/>
      <c r="W36" s="214"/>
      <c r="X36" s="214"/>
      <c r="Y36" s="51"/>
      <c r="Z36" s="51"/>
      <c r="AA36" s="51"/>
      <c r="AB36" s="51"/>
      <c r="AC36" s="51"/>
    </row>
    <row r="37" spans="1:29" hidden="1" x14ac:dyDescent="0.25">
      <c r="A37" s="69" t="s">
        <v>6</v>
      </c>
      <c r="B37" s="70"/>
      <c r="C37" s="70"/>
      <c r="D37" s="70"/>
      <c r="E37" s="70"/>
      <c r="F37" s="71">
        <v>25</v>
      </c>
      <c r="G37" s="72">
        <v>0.48</v>
      </c>
      <c r="H37" s="68"/>
      <c r="I37" s="68"/>
      <c r="J37" s="11"/>
      <c r="K37" s="2">
        <f>1.962+0.114+0.008+0.194+0.045+0.035+0.025+0.015+0.12+0.345+0.11+0.077+0.01+0.015+0.065+0.126+0.424</f>
        <v>3.69</v>
      </c>
      <c r="L37" s="2">
        <v>12.56</v>
      </c>
      <c r="M37" s="2">
        <f>K37+L37</f>
        <v>16.25</v>
      </c>
      <c r="N37" s="1">
        <f>J36</f>
        <v>24.584000000000003</v>
      </c>
      <c r="O37" s="59">
        <f>N37/F37*100</f>
        <v>98.336000000000013</v>
      </c>
      <c r="P37" s="73">
        <f>IF(G36&gt;(F37*1.05),0,(F37*1.05)-G36)</f>
        <v>25.646999999999998</v>
      </c>
      <c r="Q37" s="73">
        <f>IF(N37&gt;(F37*1.05),0,(F37*1.05)-N37)</f>
        <v>1.6659999999999968</v>
      </c>
      <c r="R37" s="73">
        <f>IF(N37&gt;(F37*1.05),0,(F37*1.05)-N37)</f>
        <v>1.6659999999999968</v>
      </c>
      <c r="S37" s="215"/>
      <c r="T37" s="215"/>
      <c r="U37" s="215"/>
      <c r="V37" s="215"/>
      <c r="W37" s="215"/>
      <c r="X37" s="215"/>
      <c r="Y37" s="51"/>
      <c r="Z37" s="51"/>
      <c r="AA37" s="51"/>
      <c r="AB37" s="51"/>
      <c r="AC37" s="51"/>
    </row>
    <row r="38" spans="1:29" hidden="1" x14ac:dyDescent="0.25">
      <c r="A38" s="69" t="s">
        <v>5</v>
      </c>
      <c r="B38" s="70"/>
      <c r="C38" s="70"/>
      <c r="D38" s="70"/>
      <c r="E38" s="70"/>
      <c r="F38" s="71">
        <v>25</v>
      </c>
      <c r="G38" s="72">
        <v>0.123</v>
      </c>
      <c r="H38" s="68"/>
      <c r="I38" s="68"/>
      <c r="J38" s="1"/>
      <c r="K38" s="2">
        <v>0</v>
      </c>
      <c r="L38" s="2">
        <v>0</v>
      </c>
      <c r="M38" s="2">
        <f>L38+K38</f>
        <v>0</v>
      </c>
      <c r="N38" s="1"/>
      <c r="O38" s="59"/>
      <c r="P38" s="74"/>
      <c r="Q38" s="75"/>
      <c r="R38" s="75"/>
      <c r="S38" s="216"/>
      <c r="T38" s="216"/>
      <c r="U38" s="216"/>
      <c r="V38" s="216"/>
      <c r="W38" s="216"/>
      <c r="X38" s="216"/>
      <c r="Y38" s="51"/>
      <c r="Z38" s="51"/>
      <c r="AA38" s="51"/>
      <c r="AB38" s="51"/>
      <c r="AC38" s="51"/>
    </row>
    <row r="39" spans="1:29" s="127" customFormat="1" hidden="1" x14ac:dyDescent="0.25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4"/>
      <c r="T39" s="124"/>
      <c r="U39" s="124"/>
      <c r="V39" s="124"/>
      <c r="W39" s="124"/>
      <c r="X39" s="125"/>
      <c r="Y39" s="126"/>
      <c r="Z39" s="126"/>
      <c r="AA39" s="126"/>
      <c r="AB39" s="126"/>
      <c r="AC39" s="126"/>
    </row>
    <row r="40" spans="1:29" ht="15.75" hidden="1" x14ac:dyDescent="0.25">
      <c r="A40" s="121" t="s">
        <v>66</v>
      </c>
      <c r="B40" s="66"/>
      <c r="C40" s="61"/>
      <c r="D40" s="61"/>
      <c r="E40" s="61" t="s">
        <v>34</v>
      </c>
      <c r="F40" s="67">
        <f>F41+F42</f>
        <v>32</v>
      </c>
      <c r="G40" s="85">
        <f>SUM(G41:G42)</f>
        <v>13.59</v>
      </c>
      <c r="H40" s="68">
        <v>0</v>
      </c>
      <c r="I40" s="68">
        <f>H40</f>
        <v>0</v>
      </c>
      <c r="J40" s="43">
        <f>G40+(I40)</f>
        <v>13.59</v>
      </c>
      <c r="K40" s="2">
        <v>1.962</v>
      </c>
      <c r="L40" s="2">
        <f>L41+L42</f>
        <v>14</v>
      </c>
      <c r="M40" s="2">
        <f>M41+M42</f>
        <v>14</v>
      </c>
      <c r="N40" s="1"/>
      <c r="O40" s="59"/>
      <c r="P40" s="58"/>
      <c r="Q40" s="148"/>
      <c r="R40" s="148"/>
      <c r="S40" s="214" t="s">
        <v>53</v>
      </c>
      <c r="T40" s="214"/>
      <c r="U40" s="214"/>
      <c r="V40" s="214"/>
      <c r="W40" s="214"/>
      <c r="X40" s="214"/>
      <c r="Y40" s="51"/>
      <c r="Z40" s="51"/>
      <c r="AA40" s="51"/>
      <c r="AB40" s="51"/>
      <c r="AC40" s="51"/>
    </row>
    <row r="41" spans="1:29" hidden="1" x14ac:dyDescent="0.25">
      <c r="A41" s="69" t="s">
        <v>6</v>
      </c>
      <c r="B41" s="70"/>
      <c r="C41" s="70"/>
      <c r="D41" s="70"/>
      <c r="E41" s="70"/>
      <c r="F41" s="71">
        <v>16</v>
      </c>
      <c r="G41" s="72">
        <v>11.467000000000001</v>
      </c>
      <c r="H41" s="68"/>
      <c r="I41" s="68"/>
      <c r="J41" s="11"/>
      <c r="K41" s="2">
        <v>0</v>
      </c>
      <c r="L41" s="2">
        <v>14</v>
      </c>
      <c r="M41" s="2">
        <f>K41+L41</f>
        <v>14</v>
      </c>
      <c r="N41" s="1">
        <f>J40</f>
        <v>13.59</v>
      </c>
      <c r="O41" s="59">
        <f>N41/F41*100</f>
        <v>84.9375</v>
      </c>
      <c r="P41" s="73">
        <f>IF(G40&gt;(F41*1.05),0,(F41*1.05)-G40)</f>
        <v>3.2100000000000009</v>
      </c>
      <c r="Q41" s="73">
        <f>IF(N41&gt;(F41*1.05),0,(F41*1.05)-N41)</f>
        <v>3.2100000000000009</v>
      </c>
      <c r="R41" s="73">
        <f>IF(N41&gt;(F41*1.05),0,(F41*1.05)-N41)</f>
        <v>3.2100000000000009</v>
      </c>
      <c r="S41" s="215"/>
      <c r="T41" s="215"/>
      <c r="U41" s="215"/>
      <c r="V41" s="215"/>
      <c r="W41" s="215"/>
      <c r="X41" s="215"/>
      <c r="Y41" s="51"/>
      <c r="Z41" s="51"/>
      <c r="AA41" s="51"/>
      <c r="AB41" s="51"/>
      <c r="AC41" s="51"/>
    </row>
    <row r="42" spans="1:29" hidden="1" x14ac:dyDescent="0.25">
      <c r="A42" s="69" t="s">
        <v>5</v>
      </c>
      <c r="B42" s="70"/>
      <c r="C42" s="70"/>
      <c r="D42" s="70"/>
      <c r="E42" s="70"/>
      <c r="F42" s="71">
        <v>16</v>
      </c>
      <c r="G42" s="72">
        <v>2.1230000000000002</v>
      </c>
      <c r="H42" s="68"/>
      <c r="I42" s="68"/>
      <c r="J42" s="1"/>
      <c r="K42" s="2">
        <v>0</v>
      </c>
      <c r="L42" s="2">
        <v>0</v>
      </c>
      <c r="M42" s="2">
        <f>L42+K42</f>
        <v>0</v>
      </c>
      <c r="N42" s="1"/>
      <c r="O42" s="59"/>
      <c r="P42" s="74"/>
      <c r="Q42" s="75"/>
      <c r="R42" s="75"/>
      <c r="S42" s="216"/>
      <c r="T42" s="216"/>
      <c r="U42" s="216"/>
      <c r="V42" s="216"/>
      <c r="W42" s="216"/>
      <c r="X42" s="216"/>
      <c r="Y42" s="51"/>
      <c r="Z42" s="51"/>
      <c r="AA42" s="51"/>
      <c r="AB42" s="51"/>
      <c r="AC42" s="51"/>
    </row>
    <row r="43" spans="1:29" s="111" customFormat="1" ht="14.25" hidden="1" customHeight="1" x14ac:dyDescent="0.25">
      <c r="A43" s="149"/>
      <c r="B43" s="149"/>
      <c r="C43" s="106"/>
      <c r="D43" s="106"/>
      <c r="E43" s="106"/>
      <c r="F43" s="107"/>
      <c r="G43" s="108"/>
      <c r="H43" s="109"/>
      <c r="I43" s="109"/>
      <c r="J43" s="109"/>
      <c r="K43" s="110"/>
      <c r="L43" s="110"/>
      <c r="M43" s="110"/>
      <c r="N43" s="109"/>
      <c r="O43" s="213"/>
      <c r="P43" s="213"/>
      <c r="Q43" s="213"/>
      <c r="R43" s="213"/>
      <c r="S43" s="213"/>
      <c r="T43" s="213"/>
      <c r="U43" s="213"/>
      <c r="V43" s="213"/>
      <c r="W43" s="213"/>
      <c r="X43" s="112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25">
    <mergeCell ref="A6:Y9"/>
    <mergeCell ref="A1:X1"/>
    <mergeCell ref="S2:U2"/>
    <mergeCell ref="V2:W2"/>
    <mergeCell ref="O3:P3"/>
    <mergeCell ref="A5:W5"/>
    <mergeCell ref="X24:X26"/>
    <mergeCell ref="S24:S26"/>
    <mergeCell ref="T24:T26"/>
    <mergeCell ref="U24:U26"/>
    <mergeCell ref="V24:V26"/>
    <mergeCell ref="W24:W26"/>
    <mergeCell ref="O43:W43"/>
    <mergeCell ref="X36:X38"/>
    <mergeCell ref="S40:S42"/>
    <mergeCell ref="T40:T42"/>
    <mergeCell ref="U40:U42"/>
    <mergeCell ref="V40:V42"/>
    <mergeCell ref="W40:W42"/>
    <mergeCell ref="X40:X42"/>
    <mergeCell ref="S36:S38"/>
    <mergeCell ref="T36:T38"/>
    <mergeCell ref="U36:U38"/>
    <mergeCell ref="V36:V38"/>
    <mergeCell ref="W36:W38"/>
  </mergeCells>
  <conditionalFormatting sqref="Q3:S3 P4:W4">
    <cfRule type="expression" dxfId="17" priority="31" stopIfTrue="1">
      <formula>AND(P3&lt;&gt;"",OR(P3&lt;=0,P3="-"))</formula>
    </cfRule>
  </conditionalFormatting>
  <conditionalFormatting sqref="P45:R64086">
    <cfRule type="expression" dxfId="16" priority="35" stopIfTrue="1">
      <formula>AND(P45&lt;&gt;"",OR(P45=0,P45="-"))</formula>
    </cfRule>
  </conditionalFormatting>
  <conditionalFormatting sqref="R25">
    <cfRule type="expression" dxfId="15" priority="9" stopIfTrue="1">
      <formula>AND(R25&lt;&gt;"",OR(R25&lt;=0,R25="-"))</formula>
    </cfRule>
  </conditionalFormatting>
  <conditionalFormatting sqref="P24:R24 P26:R26">
    <cfRule type="expression" dxfId="14" priority="12" stopIfTrue="1">
      <formula>AND(P24&lt;&gt;"",OR(P24&lt;=0,P24="-"))</formula>
    </cfRule>
  </conditionalFormatting>
  <conditionalFormatting sqref="P25">
    <cfRule type="expression" dxfId="13" priority="11" stopIfTrue="1">
      <formula>AND(P25&lt;&gt;"",OR(P25&lt;=0,P25="-"))</formula>
    </cfRule>
  </conditionalFormatting>
  <conditionalFormatting sqref="Q25">
    <cfRule type="expression" dxfId="12" priority="10" stopIfTrue="1">
      <formula>AND(Q25&lt;&gt;"",OR(Q25&lt;=0,Q25="-"))</formula>
    </cfRule>
  </conditionalFormatting>
  <conditionalFormatting sqref="P36:R36 P38:R38">
    <cfRule type="expression" dxfId="11" priority="8" stopIfTrue="1">
      <formula>AND(P36&lt;&gt;"",OR(P36&lt;=0,P36="-"))</formula>
    </cfRule>
  </conditionalFormatting>
  <conditionalFormatting sqref="P37">
    <cfRule type="expression" dxfId="10" priority="7" stopIfTrue="1">
      <formula>AND(P37&lt;&gt;"",OR(P37&lt;=0,P37="-"))</formula>
    </cfRule>
  </conditionalFormatting>
  <conditionalFormatting sqref="Q37">
    <cfRule type="expression" dxfId="9" priority="6" stopIfTrue="1">
      <formula>AND(Q37&lt;&gt;"",OR(Q37&lt;=0,Q37="-"))</formula>
    </cfRule>
  </conditionalFormatting>
  <conditionalFormatting sqref="R41">
    <cfRule type="expression" dxfId="8" priority="1" stopIfTrue="1">
      <formula>AND(R41&lt;&gt;"",OR(R41&lt;=0,R41="-"))</formula>
    </cfRule>
  </conditionalFormatting>
  <conditionalFormatting sqref="P40:R40 P42:R42">
    <cfRule type="expression" dxfId="7" priority="4" stopIfTrue="1">
      <formula>AND(P40&lt;&gt;"",OR(P40&lt;=0,P40="-"))</formula>
    </cfRule>
  </conditionalFormatting>
  <conditionalFormatting sqref="P41">
    <cfRule type="expression" dxfId="6" priority="3" stopIfTrue="1">
      <formula>AND(P41&lt;&gt;"",OR(P41&lt;=0,P41="-"))</formula>
    </cfRule>
  </conditionalFormatting>
  <conditionalFormatting sqref="Q41">
    <cfRule type="expression" dxfId="5" priority="2" stopIfTrue="1">
      <formula>AND(Q41&lt;&gt;"",OR(Q41&lt;=0,Q41="-"))</formula>
    </cfRule>
  </conditionalFormatting>
  <conditionalFormatting sqref="P44:R44">
    <cfRule type="expression" dxfId="4" priority="32" stopIfTrue="1">
      <formula>AND(P44&lt;&gt;"",OR(P44=0,P44="-"))</formula>
    </cfRule>
  </conditionalFormatting>
  <conditionalFormatting sqref="R37">
    <cfRule type="expression" dxfId="3" priority="5" stopIfTrue="1">
      <formula>AND(R37&lt;&gt;"",OR(R37&lt;=0,R37="-"))</formula>
    </cfRule>
  </conditionalFormatting>
  <pageMargins left="0.31496062992125984" right="0.31496062992125984" top="0.74803149606299213" bottom="0.35433070866141736" header="0.31496062992125984" footer="0.31496062992125984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zoomScale="70" zoomScaleNormal="70" workbookViewId="0">
      <pane ySplit="1" topLeftCell="A2" activePane="bottomLeft" state="frozen"/>
      <selection activeCell="H42" sqref="H42"/>
      <selection pane="bottomLeft" activeCell="H42" sqref="H42"/>
    </sheetView>
  </sheetViews>
  <sheetFormatPr defaultRowHeight="14.25" x14ac:dyDescent="0.25"/>
  <cols>
    <col min="1" max="1" width="30.42578125" style="9" customWidth="1"/>
    <col min="2" max="2" width="10.85546875" style="1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15.140625" style="10" customWidth="1"/>
    <col min="8" max="8" width="13.140625" style="8" customWidth="1"/>
    <col min="9" max="9" width="13.42578125" style="8" customWidth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9" width="29.5703125" style="10" customWidth="1"/>
    <col min="20" max="20" width="23.85546875" style="3" customWidth="1"/>
    <col min="21" max="21" width="22.140625" style="3" customWidth="1"/>
    <col min="22" max="22" width="19.42578125" style="3" customWidth="1"/>
    <col min="23" max="23" width="13.85546875" style="3" customWidth="1"/>
    <col min="24" max="24" width="12.140625" style="3" customWidth="1"/>
    <col min="25" max="25" width="23.140625" style="10" customWidth="1"/>
    <col min="26" max="16384" width="9.140625" style="4"/>
  </cols>
  <sheetData>
    <row r="1" spans="1:31" s="5" customFormat="1" ht="26.25" thickBot="1" x14ac:dyDescent="0.3">
      <c r="A1" s="154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31" s="5" customFormat="1" ht="21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"/>
      <c r="T2" s="225" t="s">
        <v>9</v>
      </c>
      <c r="U2" s="226"/>
      <c r="V2" s="227"/>
      <c r="W2" s="228" t="s">
        <v>11</v>
      </c>
      <c r="X2" s="229"/>
      <c r="Y2" s="137"/>
      <c r="Z2" s="4"/>
      <c r="AA2" s="4"/>
      <c r="AB2" s="4"/>
      <c r="AC2" s="4"/>
      <c r="AD2" s="4"/>
      <c r="AE2" s="4"/>
    </row>
    <row r="3" spans="1:31" s="52" customFormat="1" ht="90" thickBot="1" x14ac:dyDescent="0.3">
      <c r="A3" s="44" t="s">
        <v>35</v>
      </c>
      <c r="B3" s="45" t="s">
        <v>36</v>
      </c>
      <c r="C3" s="45" t="s">
        <v>37</v>
      </c>
      <c r="D3" s="46" t="s">
        <v>0</v>
      </c>
      <c r="E3" s="76" t="s">
        <v>38</v>
      </c>
      <c r="F3" s="47" t="s">
        <v>39</v>
      </c>
      <c r="G3" s="48" t="s">
        <v>71</v>
      </c>
      <c r="H3" s="49" t="s">
        <v>40</v>
      </c>
      <c r="I3" s="50" t="s">
        <v>52</v>
      </c>
      <c r="J3" s="48" t="s">
        <v>12</v>
      </c>
      <c r="K3" s="48" t="s">
        <v>41</v>
      </c>
      <c r="L3" s="48" t="s">
        <v>42</v>
      </c>
      <c r="M3" s="48" t="s">
        <v>43</v>
      </c>
      <c r="N3" s="178" t="s">
        <v>1</v>
      </c>
      <c r="O3" s="179"/>
      <c r="P3" s="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48" t="s">
        <v>67</v>
      </c>
      <c r="T3" s="135" t="s">
        <v>10</v>
      </c>
      <c r="U3" s="135" t="s">
        <v>44</v>
      </c>
      <c r="V3" s="135" t="s">
        <v>45</v>
      </c>
      <c r="W3" s="136" t="s">
        <v>7</v>
      </c>
      <c r="X3" s="136" t="s">
        <v>8</v>
      </c>
      <c r="Y3" s="83" t="s">
        <v>2</v>
      </c>
      <c r="Z3" s="51"/>
      <c r="AA3" s="51"/>
      <c r="AB3" s="51"/>
      <c r="AC3" s="51"/>
      <c r="AD3" s="51"/>
      <c r="AE3" s="51"/>
    </row>
    <row r="4" spans="1:31" s="5" customFormat="1" x14ac:dyDescent="0.25">
      <c r="A4" s="53"/>
      <c r="B4" s="54"/>
      <c r="C4" s="54"/>
      <c r="D4" s="54"/>
      <c r="E4" s="54"/>
      <c r="F4" s="55" t="s">
        <v>3</v>
      </c>
      <c r="G4" s="55" t="s">
        <v>3</v>
      </c>
      <c r="H4" s="55" t="s">
        <v>13</v>
      </c>
      <c r="I4" s="55" t="s">
        <v>13</v>
      </c>
      <c r="J4" s="55" t="s">
        <v>3</v>
      </c>
      <c r="K4" s="55" t="s">
        <v>13</v>
      </c>
      <c r="L4" s="55" t="s">
        <v>13</v>
      </c>
      <c r="M4" s="55" t="s">
        <v>13</v>
      </c>
      <c r="N4" s="55" t="s">
        <v>3</v>
      </c>
      <c r="O4" s="55" t="s">
        <v>4</v>
      </c>
      <c r="P4" s="56" t="s">
        <v>3</v>
      </c>
      <c r="Q4" s="138"/>
      <c r="R4" s="138"/>
      <c r="S4" s="138"/>
      <c r="T4" s="139"/>
      <c r="U4" s="139"/>
      <c r="V4" s="139"/>
      <c r="W4" s="139"/>
      <c r="X4" s="139"/>
      <c r="Y4" s="140"/>
      <c r="Z4" s="51"/>
      <c r="AA4" s="51"/>
      <c r="AB4" s="51"/>
      <c r="AC4" s="51"/>
      <c r="AD4" s="51"/>
      <c r="AE4" s="4"/>
    </row>
    <row r="5" spans="1:31" ht="18" x14ac:dyDescent="0.25">
      <c r="A5" s="223" t="s">
        <v>48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134"/>
      <c r="T5" s="60"/>
      <c r="U5" s="60"/>
      <c r="V5" s="60"/>
      <c r="W5" s="60"/>
      <c r="X5" s="60"/>
      <c r="Y5" s="60"/>
      <c r="Z5" s="51"/>
      <c r="AA5" s="51"/>
      <c r="AB5" s="51"/>
      <c r="AC5" s="51"/>
      <c r="AD5" s="51"/>
    </row>
    <row r="6" spans="1:31" ht="14.25" customHeight="1" x14ac:dyDescent="0.25">
      <c r="A6" s="169" t="s">
        <v>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1"/>
    </row>
    <row r="7" spans="1:31" ht="14.25" customHeight="1" x14ac:dyDescent="0.2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4"/>
    </row>
    <row r="8" spans="1:31" ht="14.25" customHeight="1" x14ac:dyDescent="0.2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7"/>
    </row>
  </sheetData>
  <mergeCells count="6">
    <mergeCell ref="A5:R5"/>
    <mergeCell ref="A6:Y8"/>
    <mergeCell ref="A1:Y1"/>
    <mergeCell ref="T2:V2"/>
    <mergeCell ref="W2:X2"/>
    <mergeCell ref="N3:O3"/>
  </mergeCells>
  <conditionalFormatting sqref="P4:S4 P3:R3">
    <cfRule type="expression" dxfId="2" priority="2" stopIfTrue="1">
      <formula>AND(P3&lt;&gt;"",OR(P3&lt;=0,P3="-"))</formula>
    </cfRule>
  </conditionalFormatting>
  <conditionalFormatting sqref="P9:S64322">
    <cfRule type="expression" dxfId="1" priority="3" stopIfTrue="1">
      <formula>AND(P9&lt;&gt;"",OR(P9=0,P9="-"))</formula>
    </cfRule>
  </conditionalFormatting>
  <conditionalFormatting sqref="S3">
    <cfRule type="expression" dxfId="0" priority="1" stopIfTrue="1">
      <formula>AND(S3&lt;&gt;"",OR(S3&lt;=0,S3="-"))</formula>
    </cfRule>
  </conditionalFormatting>
  <pageMargins left="0.31496062992125984" right="0.31496062992125984" top="0.74803149606299213" bottom="0.35433070866141736" header="0.31496062992125984" footer="0.31496062992125984"/>
  <pageSetup paperSize="9"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B907A2C24CFD04F9D6A8411062FFEC2" ma:contentTypeVersion="0" ma:contentTypeDescription="Создание документа." ma:contentTypeScope="" ma:versionID="531915b083e9ee3cc8b4a89328fc014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F26F3-4B82-4C21-B92C-3CB683B61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EAD8C5-A5D8-4518-93AC-65C5C945EAD0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C988C3-2078-45F0-A984-8B2CFD468F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 все ЗЦП</vt:lpstr>
      <vt:lpstr>ЗЭС все ЗЦП</vt:lpstr>
      <vt:lpstr>СЭС все ЗЦП</vt:lpstr>
      <vt:lpstr>ЦЭС все ЗЦП</vt:lpstr>
      <vt:lpstr>ЮЭС все ЗЦП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Golovina Anastasiya</cp:lastModifiedBy>
  <cp:lastPrinted>2021-04-21T02:38:24Z</cp:lastPrinted>
  <dcterms:created xsi:type="dcterms:W3CDTF">2011-03-04T06:04:26Z</dcterms:created>
  <dcterms:modified xsi:type="dcterms:W3CDTF">2024-03-14T00:06:59Z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0x0101004B907A2C24CFD04F9D6A8411062FFEC2</vt:lpwstr>
  </property>
</Properties>
</file>